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D:\Dan\Temp\"/>
    </mc:Choice>
  </mc:AlternateContent>
  <xr:revisionPtr revIDLastSave="0" documentId="13_ncr:1_{9B2A9416-2169-4CE8-B341-177A6BAC24C5}" xr6:coauthVersionLast="47" xr6:coauthVersionMax="47" xr10:uidLastSave="{00000000-0000-0000-0000-000000000000}"/>
  <bookViews>
    <workbookView xWindow="-120" yWindow="-120" windowWidth="29040" windowHeight="15720" activeTab="2" xr2:uid="{393C8008-A811-4E85-9A57-2CD745F1B20F}"/>
  </bookViews>
  <sheets>
    <sheet name="Single" sheetId="1" r:id="rId1"/>
    <sheet name="Mass (v2)" sheetId="5" r:id="rId2"/>
    <sheet name="Nebulas"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32" i="5" l="1"/>
  <c r="I8" i="5"/>
  <c r="D2" i="5" s="1"/>
  <c r="J8" i="5"/>
  <c r="E2" i="5" s="1"/>
  <c r="M8" i="5"/>
  <c r="D12" i="5" s="1"/>
  <c r="N8" i="5"/>
  <c r="E12" i="5" s="1"/>
  <c r="Q8" i="5"/>
  <c r="D22" i="5" s="1"/>
  <c r="R8" i="5"/>
  <c r="E22" i="5" s="1"/>
  <c r="I11" i="5"/>
  <c r="J11" i="5"/>
  <c r="M11" i="5"/>
  <c r="N11" i="5"/>
  <c r="Q11" i="5"/>
  <c r="R11" i="5"/>
  <c r="I14" i="5"/>
  <c r="J14" i="5"/>
  <c r="M14" i="5"/>
  <c r="N14" i="5"/>
  <c r="Q14" i="5"/>
  <c r="R14" i="5"/>
  <c r="I17" i="5"/>
  <c r="J17" i="5"/>
  <c r="M17" i="5"/>
  <c r="N17" i="5"/>
  <c r="Q17" i="5"/>
  <c r="R17" i="5"/>
  <c r="I20" i="5"/>
  <c r="J20" i="5"/>
  <c r="M20" i="5"/>
  <c r="N20" i="5"/>
  <c r="Q20" i="5"/>
  <c r="R20" i="5"/>
  <c r="I23" i="5"/>
  <c r="J23" i="5"/>
  <c r="M23" i="5"/>
  <c r="N23" i="5"/>
  <c r="Q23" i="5"/>
  <c r="R23" i="5"/>
  <c r="I26" i="5"/>
  <c r="J26" i="5"/>
  <c r="M26" i="5"/>
  <c r="N26" i="5"/>
  <c r="Q26" i="5"/>
  <c r="R26" i="5"/>
  <c r="I29" i="5"/>
  <c r="J29" i="5"/>
  <c r="M29" i="5"/>
  <c r="N29" i="5"/>
  <c r="Q29" i="5"/>
  <c r="R29" i="5"/>
  <c r="I32" i="5"/>
  <c r="J32" i="5"/>
  <c r="M32" i="5"/>
  <c r="N32" i="5"/>
  <c r="Q32" i="5"/>
  <c r="I35" i="5"/>
  <c r="J35" i="5"/>
  <c r="M35" i="5"/>
  <c r="N35" i="5"/>
  <c r="Q35" i="5"/>
  <c r="R35" i="5"/>
  <c r="G7" i="1"/>
  <c r="G9" i="1" s="1"/>
  <c r="G13" i="1" s="1"/>
  <c r="F7" i="1"/>
  <c r="F9" i="1" s="1"/>
  <c r="F13" i="1" s="1"/>
  <c r="E13" i="5"/>
  <c r="D16" i="5"/>
  <c r="E18" i="5"/>
  <c r="E7" i="5"/>
  <c r="D19" i="5"/>
  <c r="E21" i="5"/>
  <c r="D20" i="5"/>
  <c r="E14" i="5"/>
  <c r="E28" i="5"/>
  <c r="E10" i="5"/>
  <c r="D6" i="5"/>
  <c r="D23" i="5"/>
  <c r="E29" i="5"/>
  <c r="E25" i="5"/>
  <c r="D10" i="5"/>
  <c r="D8" i="5"/>
  <c r="D29" i="5"/>
  <c r="E24" i="5"/>
  <c r="E4" i="5"/>
  <c r="E23" i="5"/>
  <c r="E30" i="5"/>
  <c r="E9" i="5"/>
  <c r="D21" i="5"/>
  <c r="D28" i="5"/>
  <c r="E17" i="5"/>
  <c r="D14" i="5"/>
  <c r="E27" i="5"/>
  <c r="E5" i="5"/>
  <c r="E16" i="5"/>
  <c r="D24" i="5"/>
  <c r="D7" i="5"/>
  <c r="E31" i="5"/>
  <c r="D9" i="5"/>
  <c r="D11" i="5"/>
  <c r="D15" i="5"/>
  <c r="E6" i="5"/>
  <c r="D18" i="5"/>
  <c r="D25" i="5"/>
  <c r="E11" i="5"/>
  <c r="E26" i="5"/>
  <c r="E8" i="5"/>
  <c r="D17" i="5"/>
  <c r="D3" i="5"/>
  <c r="E3" i="5"/>
  <c r="E15" i="5"/>
  <c r="D5" i="5"/>
  <c r="D30" i="5"/>
  <c r="D31" i="5"/>
  <c r="D26" i="5"/>
  <c r="E19" i="5"/>
  <c r="E20" i="5"/>
  <c r="D4" i="5"/>
  <c r="D27" i="5"/>
  <c r="D1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E3" authorId="0" shapeId="0" xr:uid="{202A45A1-51FD-4D46-94F0-D011F0F7F2E2}">
      <text>
        <r>
          <rPr>
            <sz val="9"/>
            <color indexed="81"/>
            <rFont val="Tahoma"/>
            <family val="2"/>
          </rPr>
          <t>The "anchor" point. Doesn't have to be too far, as long as it is a specific and (re)identifiable location. Measured in source pixels.</t>
        </r>
      </text>
    </comment>
    <comment ref="E5" authorId="0" shapeId="0" xr:uid="{F4D0EE46-3036-4EC4-AE8D-D4B7A1263246}">
      <text>
        <r>
          <rPr>
            <sz val="9"/>
            <color indexed="81"/>
            <rFont val="Tahoma"/>
            <family val="2"/>
          </rPr>
          <t>The target location, in source pixel coordinates.</t>
        </r>
      </text>
    </comment>
    <comment ref="E7" authorId="0" shapeId="0" xr:uid="{618F9FEE-2F0B-4881-BAC9-568D9ECAD75D}">
      <text>
        <r>
          <rPr>
            <sz val="9"/>
            <color indexed="81"/>
            <rFont val="Tahoma"/>
            <family val="2"/>
          </rPr>
          <t xml:space="preserve">The difference in source pixels between the target and the origin. Change the formula to have the lesser subtracted from the greater.
</t>
        </r>
        <r>
          <rPr>
            <b/>
            <sz val="9"/>
            <color indexed="81"/>
            <rFont val="Tahoma"/>
            <family val="2"/>
          </rPr>
          <t>(May need to re-evaluate this, if some coordinates are "greater" then the origin and some are "lesser".)</t>
        </r>
      </text>
    </comment>
    <comment ref="E9" authorId="0" shapeId="0" xr:uid="{CABF22D6-E17B-4D8F-BFEE-6246A4A4B373}">
      <text>
        <r>
          <rPr>
            <sz val="9"/>
            <color indexed="81"/>
            <rFont val="Tahoma"/>
            <family val="2"/>
          </rPr>
          <t xml:space="preserve">The number of pixels that define a lightyear divide the relative coordinates to convert the distance into lightyears. Example, on the CBS 2017 map, it is 34.2 pixels per lightyear.
Change the divisor, based on the source material.
</t>
        </r>
      </text>
    </comment>
    <comment ref="E11" authorId="0" shapeId="0" xr:uid="{75C4554E-AA63-44D0-B74B-5ED319BAAF62}">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of an axis is either added to the converted lightyears or subtracted, based on whether or not the location is on the positive or negative side of that axis origin (0).
For example, if the anchor is located at 0, 20, then 0 is added to the X value for converted lightyears and 20 is added for the Y axis.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DB</author>
    <author>Dan</author>
  </authors>
  <commentList>
    <comment ref="H2" authorId="0" shapeId="0" xr:uid="{F3640D85-5946-4FE1-B3C3-F492A20EE991}">
      <text>
        <r>
          <rPr>
            <sz val="9"/>
            <color indexed="81"/>
            <rFont val="Tahoma"/>
            <family val="2"/>
          </rPr>
          <t>The "anchor" point. Doesn't have to be too far, as long as it is a specific and (re)identifiable location. Measured in source pixels.</t>
        </r>
      </text>
    </comment>
    <comment ref="H4" authorId="0" shapeId="0" xr:uid="{94EE8483-7798-4A92-8199-3B2D74D3D428}">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A9" authorId="1" shapeId="0" xr:uid="{95C160A1-D70C-4AFB-8390-5C58B931E531}">
      <text>
        <r>
          <rPr>
            <sz val="9"/>
            <color indexed="81"/>
            <rFont val="Tahoma"/>
            <family val="2"/>
          </rPr>
          <t xml:space="preserve">at PDF scale 375%
</t>
        </r>
      </text>
    </comment>
  </commentList>
</comments>
</file>

<file path=xl/sharedStrings.xml><?xml version="1.0" encoding="utf-8"?>
<sst xmlns="http://schemas.openxmlformats.org/spreadsheetml/2006/main" count="41" uniqueCount="22">
  <si>
    <t>X</t>
  </si>
  <si>
    <t>Y</t>
  </si>
  <si>
    <t>Rough Coords:</t>
  </si>
  <si>
    <t>Final coords:</t>
  </si>
  <si>
    <t>Sector modifiers:</t>
  </si>
  <si>
    <t>Converted lightyears:</t>
  </si>
  <si>
    <t>Pixels per lightyear</t>
  </si>
  <si>
    <t>(by source)</t>
  </si>
  <si>
    <t>CBS 2017 (map)</t>
  </si>
  <si>
    <t>Difference:</t>
  </si>
  <si>
    <t>"Anchor" Origin:</t>
  </si>
  <si>
    <t>Change the formulas in row 9 per the comment.</t>
  </si>
  <si>
    <t>Change the values only in rows 3, 5, &amp; 11.</t>
  </si>
  <si>
    <t>Source pixels/ly:</t>
  </si>
  <si>
    <t xml:space="preserve">Note: this is known </t>
  </si>
  <si>
    <t>to work on a +X, +Y</t>
  </si>
  <si>
    <t>quadrant.</t>
  </si>
  <si>
    <t>Bassen Rift</t>
  </si>
  <si>
    <t>Arachnid Nebula</t>
  </si>
  <si>
    <t>FGC47 Nebula</t>
  </si>
  <si>
    <t>Main UFP Map</t>
  </si>
  <si>
    <t>Lorenze Cluster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</si>
</sst>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color rgb="FF00B05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18">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right"/>
    </xf>
    <xf numFmtId="0" fontId="1" fillId="0" borderId="0" xfId="0" applyFont="1" applyAlignment="1">
      <alignment horizontal="right"/>
    </xf>
    <xf numFmtId="0" fontId="0" fillId="2" borderId="0" xfId="0" applyFill="1" applyAlignment="1">
      <alignment horizontal="center"/>
    </xf>
    <xf numFmtId="0" fontId="0" fillId="3" borderId="0" xfId="0" applyFill="1" applyAlignment="1">
      <alignment horizontal="center"/>
    </xf>
    <xf numFmtId="2" fontId="0" fillId="0" borderId="0" xfId="0" applyNumberFormat="1" applyAlignment="1">
      <alignment horizontal="center"/>
    </xf>
    <xf numFmtId="2" fontId="0" fillId="2" borderId="0" xfId="0" applyNumberFormat="1" applyFill="1" applyAlignment="1">
      <alignment horizontal="center"/>
    </xf>
    <xf numFmtId="2" fontId="0" fillId="0" borderId="0" xfId="0" applyNumberFormat="1"/>
    <xf numFmtId="0" fontId="0" fillId="0" borderId="1" xfId="0" applyBorder="1" applyAlignment="1">
      <alignment horizontal="center"/>
    </xf>
    <xf numFmtId="0" fontId="0" fillId="4" borderId="0" xfId="0" applyFill="1" applyAlignment="1">
      <alignment horizontal="center"/>
    </xf>
    <xf numFmtId="2" fontId="1" fillId="0" borderId="0" xfId="0" applyNumberFormat="1" applyFont="1" applyAlignment="1">
      <alignment horizontal="center"/>
    </xf>
    <xf numFmtId="0" fontId="4" fillId="0" borderId="0" xfId="0" applyFont="1"/>
    <xf numFmtId="0" fontId="1" fillId="0" borderId="0" xfId="0" applyFont="1"/>
    <xf numFmtId="0" fontId="1" fillId="0" borderId="0" xfId="0" applyFont="1" applyAlignment="1">
      <alignment horizontal="left" vertical="center"/>
    </xf>
    <xf numFmtId="0" fontId="1" fillId="0" borderId="0" xfId="0" applyFont="1" applyAlignment="1">
      <alignment horizontal="left"/>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C3E4-F352-4134-AC39-241238491A0B}">
  <dimension ref="A2:K13"/>
  <sheetViews>
    <sheetView workbookViewId="0">
      <selection activeCell="F3" sqref="F3"/>
    </sheetView>
  </sheetViews>
  <sheetFormatPr defaultRowHeight="15" x14ac:dyDescent="0.25"/>
  <cols>
    <col min="1" max="1" width="21.85546875" style="3" customWidth="1"/>
    <col min="2" max="4" width="8.7109375" style="2"/>
    <col min="8" max="9" width="8.7109375" style="9"/>
  </cols>
  <sheetData>
    <row r="2" spans="1:11" x14ac:dyDescent="0.25">
      <c r="A2" s="1" t="s">
        <v>6</v>
      </c>
      <c r="E2" s="3"/>
      <c r="F2" s="1" t="s">
        <v>0</v>
      </c>
      <c r="G2" s="1" t="s">
        <v>1</v>
      </c>
    </row>
    <row r="3" spans="1:11" x14ac:dyDescent="0.25">
      <c r="A3" s="1" t="s">
        <v>7</v>
      </c>
      <c r="E3" s="4" t="s">
        <v>10</v>
      </c>
      <c r="F3" s="6">
        <v>3951</v>
      </c>
      <c r="G3" s="6">
        <v>2218</v>
      </c>
      <c r="K3" t="s">
        <v>12</v>
      </c>
    </row>
    <row r="4" spans="1:11" ht="15.75" thickBot="1" x14ac:dyDescent="0.3">
      <c r="E4" s="3"/>
      <c r="F4" s="2"/>
      <c r="G4" s="2"/>
      <c r="K4" t="s">
        <v>11</v>
      </c>
    </row>
    <row r="5" spans="1:11" ht="15.75" thickBot="1" x14ac:dyDescent="0.3">
      <c r="A5" s="3" t="s">
        <v>8</v>
      </c>
      <c r="B5" s="2">
        <v>34.200000000000003</v>
      </c>
      <c r="E5" s="4" t="s">
        <v>2</v>
      </c>
      <c r="F5" s="10">
        <v>4277</v>
      </c>
      <c r="G5" s="10">
        <v>1536</v>
      </c>
    </row>
    <row r="6" spans="1:11" x14ac:dyDescent="0.25">
      <c r="E6" s="3"/>
      <c r="F6" s="2"/>
      <c r="G6" s="2"/>
    </row>
    <row r="7" spans="1:11" x14ac:dyDescent="0.25">
      <c r="E7" s="4" t="s">
        <v>9</v>
      </c>
      <c r="F7" s="5">
        <f>F5-F3</f>
        <v>326</v>
      </c>
      <c r="G7" s="5">
        <f>G3-G5</f>
        <v>682</v>
      </c>
    </row>
    <row r="8" spans="1:11" x14ac:dyDescent="0.25">
      <c r="E8" s="3"/>
      <c r="F8" s="2"/>
      <c r="G8" s="2"/>
    </row>
    <row r="9" spans="1:11" x14ac:dyDescent="0.25">
      <c r="E9" s="4" t="s">
        <v>5</v>
      </c>
      <c r="F9" s="8">
        <f>F7/34.2</f>
        <v>9.5321637426900576</v>
      </c>
      <c r="G9" s="8">
        <f>G7/34.2</f>
        <v>19.941520467836256</v>
      </c>
    </row>
    <row r="10" spans="1:11" x14ac:dyDescent="0.25">
      <c r="E10" s="3"/>
      <c r="F10" s="2"/>
      <c r="G10" s="2"/>
    </row>
    <row r="11" spans="1:11" x14ac:dyDescent="0.25">
      <c r="E11" s="4" t="s">
        <v>4</v>
      </c>
      <c r="F11" s="6">
        <v>0</v>
      </c>
      <c r="G11" s="6">
        <v>20</v>
      </c>
    </row>
    <row r="12" spans="1:11" x14ac:dyDescent="0.25">
      <c r="E12" s="3"/>
      <c r="F12" s="2"/>
      <c r="G12" s="2"/>
    </row>
    <row r="13" spans="1:11" x14ac:dyDescent="0.25">
      <c r="E13" s="4" t="s">
        <v>3</v>
      </c>
      <c r="F13" s="8">
        <f>F9+F11</f>
        <v>9.5321637426900576</v>
      </c>
      <c r="G13" s="8">
        <f>G9+G11</f>
        <v>39.941520467836256</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11AC2-9A40-4EC0-B111-33D5C2669585}">
  <dimension ref="A1:R35"/>
  <sheetViews>
    <sheetView workbookViewId="0">
      <selection activeCell="D2" sqref="D2:E15"/>
    </sheetView>
  </sheetViews>
  <sheetFormatPr defaultRowHeight="15" x14ac:dyDescent="0.25"/>
  <cols>
    <col min="1" max="1" width="18.28515625" bestFit="1" customWidth="1"/>
    <col min="4" max="5" width="9.140625" style="7"/>
  </cols>
  <sheetData>
    <row r="1" spans="1:18" x14ac:dyDescent="0.25">
      <c r="A1" s="13" t="s">
        <v>14</v>
      </c>
      <c r="B1" s="2"/>
      <c r="C1" s="2"/>
      <c r="D1" s="12" t="s">
        <v>0</v>
      </c>
      <c r="E1" s="12" t="s">
        <v>1</v>
      </c>
      <c r="H1" s="2"/>
      <c r="I1" s="1" t="s">
        <v>0</v>
      </c>
      <c r="J1" s="1" t="s">
        <v>1</v>
      </c>
    </row>
    <row r="2" spans="1:18" x14ac:dyDescent="0.25">
      <c r="A2" s="13" t="s">
        <v>15</v>
      </c>
      <c r="B2" s="2"/>
      <c r="C2" s="1">
        <v>1</v>
      </c>
      <c r="D2" s="8">
        <f>I8</f>
        <v>4.2269503546099294</v>
      </c>
      <c r="E2" s="8">
        <f>J8</f>
        <v>34.397163120567377</v>
      </c>
      <c r="H2" s="4" t="s">
        <v>10</v>
      </c>
      <c r="I2" s="6">
        <v>176</v>
      </c>
      <c r="J2" s="6">
        <v>179</v>
      </c>
      <c r="P2" s="6">
        <v>3768</v>
      </c>
      <c r="Q2" s="6">
        <v>4208</v>
      </c>
    </row>
    <row r="3" spans="1:18" x14ac:dyDescent="0.25">
      <c r="A3" s="13" t="s">
        <v>16</v>
      </c>
      <c r="B3" s="2"/>
      <c r="C3" s="1">
        <v>2</v>
      </c>
      <c r="D3" s="8">
        <f t="shared" ref="D3:D11" ca="1" si="0">INDIRECT("I" &amp; (8+ (ROW()-2)*3))</f>
        <v>4.1418439716312054</v>
      </c>
      <c r="E3" s="8">
        <f t="shared" ref="E3:E11" ca="1" si="1">INDIRECT("J" &amp; (8+ (ROW()-2)*3))</f>
        <v>34.453900709219859</v>
      </c>
      <c r="H3" s="4" t="s">
        <v>13</v>
      </c>
      <c r="I3" s="6">
        <v>35.25</v>
      </c>
      <c r="J3" s="2"/>
    </row>
    <row r="4" spans="1:18" x14ac:dyDescent="0.25">
      <c r="A4" s="13"/>
      <c r="B4" s="2"/>
      <c r="C4" s="1">
        <v>3</v>
      </c>
      <c r="D4" s="8">
        <f t="shared" ca="1" si="0"/>
        <v>3.9432624113475176</v>
      </c>
      <c r="E4" s="8">
        <f t="shared" ca="1" si="1"/>
        <v>34.453900709219859</v>
      </c>
      <c r="H4" s="4" t="s">
        <v>4</v>
      </c>
      <c r="I4" s="6">
        <v>0</v>
      </c>
      <c r="J4" s="6">
        <v>30</v>
      </c>
    </row>
    <row r="5" spans="1:18" x14ac:dyDescent="0.25">
      <c r="A5" s="1" t="s">
        <v>6</v>
      </c>
      <c r="B5" s="2"/>
      <c r="C5" s="1">
        <v>4</v>
      </c>
      <c r="D5" s="8">
        <f t="shared" ca="1" si="0"/>
        <v>3.7446808510638299</v>
      </c>
      <c r="E5" s="8">
        <f t="shared" ca="1" si="1"/>
        <v>34.226950354609926</v>
      </c>
      <c r="H5" s="4"/>
      <c r="I5" s="2"/>
      <c r="J5" s="2"/>
    </row>
    <row r="6" spans="1:18" ht="15.75" thickBot="1" x14ac:dyDescent="0.3">
      <c r="A6" s="1" t="s">
        <v>7</v>
      </c>
      <c r="B6" s="2"/>
      <c r="C6" s="1">
        <v>5</v>
      </c>
      <c r="D6" s="8">
        <f t="shared" ca="1" si="0"/>
        <v>3.5177304964539009</v>
      </c>
      <c r="E6" s="8">
        <f t="shared" ca="1" si="1"/>
        <v>34.085106382978722</v>
      </c>
      <c r="I6" s="1" t="s">
        <v>0</v>
      </c>
      <c r="J6" s="1" t="s">
        <v>1</v>
      </c>
    </row>
    <row r="7" spans="1:18" ht="15.75" thickBot="1" x14ac:dyDescent="0.3">
      <c r="A7" s="3"/>
      <c r="B7" s="2"/>
      <c r="C7" s="1">
        <v>6</v>
      </c>
      <c r="D7" s="8">
        <f t="shared" ca="1" si="0"/>
        <v>3.1773049645390072</v>
      </c>
      <c r="E7" s="8">
        <f t="shared" ca="1" si="1"/>
        <v>33.602836879432623</v>
      </c>
      <c r="H7" s="11">
        <v>1</v>
      </c>
      <c r="I7" s="10">
        <v>325</v>
      </c>
      <c r="J7" s="10">
        <v>24</v>
      </c>
      <c r="L7" s="11">
        <v>11</v>
      </c>
      <c r="M7" s="10">
        <v>220</v>
      </c>
      <c r="N7" s="10">
        <v>84</v>
      </c>
      <c r="P7" s="11">
        <v>21</v>
      </c>
      <c r="Q7" s="10"/>
      <c r="R7" s="10"/>
    </row>
    <row r="8" spans="1:18" x14ac:dyDescent="0.25">
      <c r="A8" s="3" t="s">
        <v>8</v>
      </c>
      <c r="B8" s="2">
        <v>34.200000000000003</v>
      </c>
      <c r="C8" s="1">
        <v>7</v>
      </c>
      <c r="D8" s="8">
        <f t="shared" ca="1" si="0"/>
        <v>2.8652482269503547</v>
      </c>
      <c r="E8" s="8">
        <f t="shared" ca="1" si="1"/>
        <v>33.432624113475178</v>
      </c>
      <c r="H8" s="4"/>
      <c r="I8" s="8">
        <f>((I7-$I$2)/$I$3)+$I$4</f>
        <v>4.2269503546099294</v>
      </c>
      <c r="J8" s="8">
        <f>(($J$2-J7)/$I$3)+$J$4</f>
        <v>34.397163120567377</v>
      </c>
      <c r="L8" s="4"/>
      <c r="M8" s="8">
        <f>((M7-$I$2)/$I$3)+$I$4</f>
        <v>1.24822695035461</v>
      </c>
      <c r="N8" s="8">
        <f>(($J$2-N7)/$I$3)+$J$4</f>
        <v>32.695035460992905</v>
      </c>
      <c r="P8" s="4"/>
      <c r="Q8" s="8">
        <f>((Q7-$I$2)/$I$3)+$I$4</f>
        <v>-4.9929078014184398</v>
      </c>
      <c r="R8" s="8">
        <f>(($J$2-R7)/$I$3)+$J$4</f>
        <v>35.078014184397162</v>
      </c>
    </row>
    <row r="9" spans="1:18" ht="15.75" thickBot="1" x14ac:dyDescent="0.3">
      <c r="A9" s="3" t="s">
        <v>20</v>
      </c>
      <c r="B9" s="2">
        <v>35.25</v>
      </c>
      <c r="C9" s="1">
        <v>8</v>
      </c>
      <c r="D9" s="8">
        <f t="shared" ca="1" si="0"/>
        <v>2.0709219858156027</v>
      </c>
      <c r="E9" s="8">
        <f t="shared" ca="1" si="1"/>
        <v>33.460992907801419</v>
      </c>
      <c r="L9" s="3"/>
      <c r="M9" s="2"/>
      <c r="N9" s="2"/>
      <c r="P9" s="3"/>
      <c r="Q9" s="2"/>
      <c r="R9" s="2"/>
    </row>
    <row r="10" spans="1:18" ht="15.75" thickBot="1" x14ac:dyDescent="0.3">
      <c r="A10" s="3"/>
      <c r="B10" s="2"/>
      <c r="C10" s="1">
        <v>9</v>
      </c>
      <c r="D10" s="8">
        <f t="shared" ca="1" si="0"/>
        <v>1.5319148936170213</v>
      </c>
      <c r="E10" s="8">
        <f t="shared" ca="1" si="1"/>
        <v>33.460992907801419</v>
      </c>
      <c r="H10" s="11">
        <v>2</v>
      </c>
      <c r="I10" s="10">
        <v>322</v>
      </c>
      <c r="J10" s="10">
        <v>22</v>
      </c>
      <c r="L10" s="11">
        <v>12</v>
      </c>
      <c r="M10" s="10">
        <v>224</v>
      </c>
      <c r="N10" s="10">
        <v>93</v>
      </c>
      <c r="P10" s="11">
        <v>22</v>
      </c>
      <c r="Q10" s="10"/>
      <c r="R10" s="10"/>
    </row>
    <row r="11" spans="1:18" x14ac:dyDescent="0.25">
      <c r="A11" s="3"/>
      <c r="B11" s="2"/>
      <c r="C11" s="1">
        <v>10</v>
      </c>
      <c r="D11" s="8">
        <f t="shared" ca="1" si="0"/>
        <v>1.3049645390070923</v>
      </c>
      <c r="E11" s="8">
        <f t="shared" ca="1" si="1"/>
        <v>33.347517730496456</v>
      </c>
      <c r="H11" s="4"/>
      <c r="I11" s="8">
        <f>((I10-$I$2)/$I$3)+$I$4</f>
        <v>4.1418439716312054</v>
      </c>
      <c r="J11" s="8">
        <f>(($J$2-J10)/$I$3)+$J$4</f>
        <v>34.453900709219859</v>
      </c>
      <c r="L11" s="4"/>
      <c r="M11" s="8">
        <f>((M10-$I$2)/$I$3)+$I$4</f>
        <v>1.3617021276595744</v>
      </c>
      <c r="N11" s="8">
        <f>(($J$2-N10)/$I$3)+$J$4</f>
        <v>32.439716312056738</v>
      </c>
      <c r="P11" s="4"/>
      <c r="Q11" s="8">
        <f>((Q10-$I$2)/$I$3)+$I$4</f>
        <v>-4.9929078014184398</v>
      </c>
      <c r="R11" s="8">
        <f>(($J$2-R10)/$I$3)+$J$4</f>
        <v>35.078014184397162</v>
      </c>
    </row>
    <row r="12" spans="1:18" ht="15.75" thickBot="1" x14ac:dyDescent="0.3">
      <c r="A12" s="3"/>
      <c r="B12" s="2"/>
      <c r="C12" s="1">
        <v>11</v>
      </c>
      <c r="D12" s="8">
        <f>M8</f>
        <v>1.24822695035461</v>
      </c>
      <c r="E12" s="8">
        <f>N8</f>
        <v>32.695035460992905</v>
      </c>
      <c r="H12" s="3"/>
      <c r="I12" s="2"/>
      <c r="J12" s="2"/>
      <c r="L12" s="3"/>
      <c r="M12" s="2"/>
      <c r="N12" s="2"/>
      <c r="P12" s="3"/>
      <c r="Q12" s="2"/>
      <c r="R12" s="2"/>
    </row>
    <row r="13" spans="1:18" ht="15.75" thickBot="1" x14ac:dyDescent="0.3">
      <c r="A13" s="3"/>
      <c r="B13" s="2"/>
      <c r="C13" s="1">
        <v>12</v>
      </c>
      <c r="D13" s="8">
        <f t="shared" ref="D13:D21" ca="1" si="2">INDIRECT("M" &amp; (8+ (ROW()-12)*3))</f>
        <v>1.3617021276595744</v>
      </c>
      <c r="E13" s="8">
        <f t="shared" ref="E13:E21" ca="1" si="3">INDIRECT("N" &amp; (8+ (ROW()-12)*3))</f>
        <v>32.439716312056738</v>
      </c>
      <c r="H13" s="11">
        <v>3</v>
      </c>
      <c r="I13" s="10">
        <v>315</v>
      </c>
      <c r="J13" s="10">
        <v>22</v>
      </c>
      <c r="L13" s="11">
        <v>13</v>
      </c>
      <c r="M13" s="10">
        <v>224</v>
      </c>
      <c r="N13" s="10">
        <v>113</v>
      </c>
      <c r="P13" s="11">
        <v>23</v>
      </c>
      <c r="Q13" s="10"/>
      <c r="R13" s="10"/>
    </row>
    <row r="14" spans="1:18" x14ac:dyDescent="0.25">
      <c r="A14" s="3"/>
      <c r="B14" s="2"/>
      <c r="C14" s="1">
        <v>13</v>
      </c>
      <c r="D14" s="8">
        <f t="shared" ca="1" si="2"/>
        <v>1.3617021276595744</v>
      </c>
      <c r="E14" s="8">
        <f t="shared" ca="1" si="3"/>
        <v>31.872340425531917</v>
      </c>
      <c r="H14" s="4"/>
      <c r="I14" s="8">
        <f>((I13-$I$2)/$I$3)+$I$4</f>
        <v>3.9432624113475176</v>
      </c>
      <c r="J14" s="8">
        <f>(($J$2-J13)/$I$3)+$J$4</f>
        <v>34.453900709219859</v>
      </c>
      <c r="L14" s="4"/>
      <c r="M14" s="8">
        <f>((M13-$I$2)/$I$3)+$I$4</f>
        <v>1.3617021276595744</v>
      </c>
      <c r="N14" s="8">
        <f>(($J$2-N13)/$I$3)+$J$4</f>
        <v>31.872340425531917</v>
      </c>
      <c r="P14" s="4"/>
      <c r="Q14" s="8">
        <f>((Q13-$I$2)/$I$3)+$I$4</f>
        <v>-4.9929078014184398</v>
      </c>
      <c r="R14" s="8">
        <f>(($J$2-R13)/$I$3)+$J$4</f>
        <v>35.078014184397162</v>
      </c>
    </row>
    <row r="15" spans="1:18" ht="15.75" thickBot="1" x14ac:dyDescent="0.3">
      <c r="A15" s="3"/>
      <c r="B15" s="2"/>
      <c r="C15" s="1">
        <v>14</v>
      </c>
      <c r="D15" s="8">
        <f t="shared" ca="1" si="2"/>
        <v>1.2198581560283688</v>
      </c>
      <c r="E15" s="8">
        <f t="shared" ca="1" si="3"/>
        <v>31.673758865248228</v>
      </c>
      <c r="H15" s="4"/>
      <c r="I15" s="2"/>
      <c r="J15" s="2"/>
      <c r="L15" s="3"/>
      <c r="M15" s="2"/>
      <c r="N15" s="2"/>
      <c r="P15" s="3"/>
      <c r="Q15" s="2"/>
      <c r="R15" s="2"/>
    </row>
    <row r="16" spans="1:18" ht="15.75" thickBot="1" x14ac:dyDescent="0.3">
      <c r="A16" s="3"/>
      <c r="B16" s="2"/>
      <c r="C16" s="1">
        <v>15</v>
      </c>
      <c r="D16" s="8">
        <f t="shared" ca="1" si="2"/>
        <v>-4.9929078014184398</v>
      </c>
      <c r="E16" s="8">
        <f t="shared" ca="1" si="3"/>
        <v>35.078014184397162</v>
      </c>
      <c r="H16" s="11">
        <v>4</v>
      </c>
      <c r="I16" s="10">
        <v>308</v>
      </c>
      <c r="J16" s="10">
        <v>30</v>
      </c>
      <c r="L16" s="11">
        <v>14</v>
      </c>
      <c r="M16" s="10">
        <v>219</v>
      </c>
      <c r="N16" s="10">
        <v>120</v>
      </c>
      <c r="P16" s="11">
        <v>24</v>
      </c>
      <c r="Q16" s="10"/>
      <c r="R16" s="10"/>
    </row>
    <row r="17" spans="1:18" x14ac:dyDescent="0.25">
      <c r="A17" s="3"/>
      <c r="B17" s="2"/>
      <c r="C17" s="1">
        <v>16</v>
      </c>
      <c r="D17" s="8">
        <f t="shared" ca="1" si="2"/>
        <v>-4.9929078014184398</v>
      </c>
      <c r="E17" s="8">
        <f t="shared" ca="1" si="3"/>
        <v>35.078014184397162</v>
      </c>
      <c r="H17" s="4"/>
      <c r="I17" s="8">
        <f>((I16-$I$2)/$I$3)+$I$4</f>
        <v>3.7446808510638299</v>
      </c>
      <c r="J17" s="8">
        <f>(($J$2-J16)/$I$3)+$J$4</f>
        <v>34.226950354609926</v>
      </c>
      <c r="L17" s="4"/>
      <c r="M17" s="8">
        <f>((M16-$I$2)/$I$3)+$I$4</f>
        <v>1.2198581560283688</v>
      </c>
      <c r="N17" s="8">
        <f>(($J$2-N16)/$I$3)+$J$4</f>
        <v>31.673758865248228</v>
      </c>
      <c r="P17" s="4"/>
      <c r="Q17" s="8">
        <f>((Q16-$I$2)/$I$3)+$I$4</f>
        <v>-4.9929078014184398</v>
      </c>
      <c r="R17" s="8">
        <f>(($J$2-R16)/$I$3)+$J$4</f>
        <v>35.078014184397162</v>
      </c>
    </row>
    <row r="18" spans="1:18" ht="15.75" thickBot="1" x14ac:dyDescent="0.3">
      <c r="A18" s="3"/>
      <c r="B18" s="2"/>
      <c r="C18" s="1">
        <v>17</v>
      </c>
      <c r="D18" s="8">
        <f t="shared" ca="1" si="2"/>
        <v>-4.9929078014184398</v>
      </c>
      <c r="E18" s="8">
        <f t="shared" ca="1" si="3"/>
        <v>35.078014184397162</v>
      </c>
      <c r="H18" s="3"/>
      <c r="I18" s="2"/>
      <c r="J18" s="2"/>
      <c r="L18" s="3"/>
      <c r="M18" s="2"/>
      <c r="N18" s="2"/>
      <c r="P18" s="3"/>
      <c r="Q18" s="2"/>
      <c r="R18" s="2"/>
    </row>
    <row r="19" spans="1:18" ht="15.75" thickBot="1" x14ac:dyDescent="0.3">
      <c r="A19" s="3"/>
      <c r="B19" s="2"/>
      <c r="C19" s="1">
        <v>18</v>
      </c>
      <c r="D19" s="8">
        <f t="shared" ca="1" si="2"/>
        <v>-4.9929078014184398</v>
      </c>
      <c r="E19" s="8">
        <f t="shared" ca="1" si="3"/>
        <v>35.078014184397162</v>
      </c>
      <c r="H19" s="11">
        <v>5</v>
      </c>
      <c r="I19" s="10">
        <v>300</v>
      </c>
      <c r="J19" s="10">
        <v>35</v>
      </c>
      <c r="L19" s="11">
        <v>15</v>
      </c>
      <c r="M19" s="10"/>
      <c r="N19" s="10"/>
      <c r="P19" s="11">
        <v>25</v>
      </c>
      <c r="Q19" s="10"/>
      <c r="R19" s="10"/>
    </row>
    <row r="20" spans="1:18" x14ac:dyDescent="0.25">
      <c r="A20" s="3"/>
      <c r="B20" s="2"/>
      <c r="C20" s="1">
        <v>19</v>
      </c>
      <c r="D20" s="8">
        <f t="shared" ca="1" si="2"/>
        <v>-4.9929078014184398</v>
      </c>
      <c r="E20" s="8">
        <f t="shared" ca="1" si="3"/>
        <v>35.078014184397162</v>
      </c>
      <c r="H20" s="4"/>
      <c r="I20" s="8">
        <f>((I19-$I$2)/$I$3)+$I$4</f>
        <v>3.5177304964539009</v>
      </c>
      <c r="J20" s="8">
        <f>(($J$2-J19)/$I$3)+$J$4</f>
        <v>34.085106382978722</v>
      </c>
      <c r="L20" s="4"/>
      <c r="M20" s="8">
        <f>((M19-$I$2)/$I$3)+$I$4</f>
        <v>-4.9929078014184398</v>
      </c>
      <c r="N20" s="8">
        <f>(($J$2-N19)/$I$3)+$J$4</f>
        <v>35.078014184397162</v>
      </c>
      <c r="P20" s="4"/>
      <c r="Q20" s="8">
        <f>((Q19-$I$2)/$I$3)+$I$4</f>
        <v>-4.9929078014184398</v>
      </c>
      <c r="R20" s="8">
        <f>(($J$2-R19)/$I$3)+$J$4</f>
        <v>35.078014184397162</v>
      </c>
    </row>
    <row r="21" spans="1:18" ht="15.75" thickBot="1" x14ac:dyDescent="0.3">
      <c r="A21" s="3"/>
      <c r="B21" s="2"/>
      <c r="C21" s="1">
        <v>20</v>
      </c>
      <c r="D21" s="8">
        <f t="shared" ca="1" si="2"/>
        <v>-4.9929078014184398</v>
      </c>
      <c r="E21" s="8">
        <f t="shared" ca="1" si="3"/>
        <v>35.078014184397162</v>
      </c>
      <c r="I21" s="2"/>
      <c r="J21" s="2"/>
      <c r="L21" s="3"/>
      <c r="M21" s="2"/>
      <c r="N21" s="2"/>
      <c r="P21" s="3"/>
      <c r="Q21" s="2"/>
      <c r="R21" s="2"/>
    </row>
    <row r="22" spans="1:18" ht="15.75" thickBot="1" x14ac:dyDescent="0.3">
      <c r="A22" s="3"/>
      <c r="B22" s="2"/>
      <c r="C22" s="1">
        <v>21</v>
      </c>
      <c r="D22" s="8">
        <f>Q8</f>
        <v>-4.9929078014184398</v>
      </c>
      <c r="E22" s="8">
        <f>R8</f>
        <v>35.078014184397162</v>
      </c>
      <c r="H22" s="11">
        <v>6</v>
      </c>
      <c r="I22" s="10">
        <v>288</v>
      </c>
      <c r="J22" s="10">
        <v>52</v>
      </c>
      <c r="L22" s="11">
        <v>16</v>
      </c>
      <c r="M22" s="10"/>
      <c r="N22" s="10"/>
      <c r="P22" s="11">
        <v>26</v>
      </c>
      <c r="Q22" s="10"/>
      <c r="R22" s="10"/>
    </row>
    <row r="23" spans="1:18" x14ac:dyDescent="0.25">
      <c r="A23" s="3"/>
      <c r="B23" s="2"/>
      <c r="C23" s="1">
        <v>22</v>
      </c>
      <c r="D23" s="8">
        <f t="shared" ref="D23:D31" ca="1" si="4">INDIRECT("Q" &amp; (8+ (ROW()-22)*3))</f>
        <v>-4.9929078014184398</v>
      </c>
      <c r="E23" s="8">
        <f t="shared" ref="E23:E31" ca="1" si="5">INDIRECT("R" &amp; (8+ (ROW()-22)*3))</f>
        <v>35.078014184397162</v>
      </c>
      <c r="H23" s="4"/>
      <c r="I23" s="8">
        <f>((I22-$I$2)/$I$3)+$I$4</f>
        <v>3.1773049645390072</v>
      </c>
      <c r="J23" s="8">
        <f>(($J$2-J22)/$I$3)+$J$4</f>
        <v>33.602836879432623</v>
      </c>
      <c r="L23" s="4"/>
      <c r="M23" s="8">
        <f>((M22-$I$2)/$I$3)+$I$4</f>
        <v>-4.9929078014184398</v>
      </c>
      <c r="N23" s="8">
        <f>(($J$2-N22)/$I$3)+$J$4</f>
        <v>35.078014184397162</v>
      </c>
      <c r="P23" s="4"/>
      <c r="Q23" s="8">
        <f>((Q22-$I$2)/$I$3)+$I$4</f>
        <v>-4.9929078014184398</v>
      </c>
      <c r="R23" s="8">
        <f>(($J$2-R22)/$I$3)+$J$4</f>
        <v>35.078014184397162</v>
      </c>
    </row>
    <row r="24" spans="1:18" ht="15.75" thickBot="1" x14ac:dyDescent="0.3">
      <c r="A24" s="3"/>
      <c r="B24" s="2"/>
      <c r="C24" s="1">
        <v>23</v>
      </c>
      <c r="D24" s="8">
        <f t="shared" ca="1" si="4"/>
        <v>-4.9929078014184398</v>
      </c>
      <c r="E24" s="8">
        <f t="shared" ca="1" si="5"/>
        <v>35.078014184397162</v>
      </c>
      <c r="I24" s="2"/>
      <c r="J24" s="2"/>
      <c r="L24" s="3"/>
      <c r="M24" s="2"/>
      <c r="N24" s="2"/>
      <c r="P24" s="3"/>
      <c r="Q24" s="2"/>
      <c r="R24" s="2"/>
    </row>
    <row r="25" spans="1:18" ht="15.75" thickBot="1" x14ac:dyDescent="0.3">
      <c r="A25" s="3"/>
      <c r="B25" s="2"/>
      <c r="C25" s="1">
        <v>24</v>
      </c>
      <c r="D25" s="8">
        <f t="shared" ca="1" si="4"/>
        <v>-4.9929078014184398</v>
      </c>
      <c r="E25" s="8">
        <f t="shared" ca="1" si="5"/>
        <v>35.078014184397162</v>
      </c>
      <c r="H25" s="11">
        <v>7</v>
      </c>
      <c r="I25" s="10">
        <v>277</v>
      </c>
      <c r="J25" s="10">
        <v>58</v>
      </c>
      <c r="L25" s="11">
        <v>17</v>
      </c>
      <c r="M25" s="10"/>
      <c r="N25" s="10"/>
      <c r="P25" s="11">
        <v>27</v>
      </c>
      <c r="Q25" s="10"/>
      <c r="R25" s="10"/>
    </row>
    <row r="26" spans="1:18" x14ac:dyDescent="0.25">
      <c r="A26" s="3"/>
      <c r="B26" s="2"/>
      <c r="C26" s="1">
        <v>25</v>
      </c>
      <c r="D26" s="8">
        <f t="shared" ca="1" si="4"/>
        <v>-4.9929078014184398</v>
      </c>
      <c r="E26" s="8">
        <f t="shared" ca="1" si="5"/>
        <v>35.078014184397162</v>
      </c>
      <c r="H26" s="4"/>
      <c r="I26" s="8">
        <f>((I25-$I$2)/$I$3)+$I$4</f>
        <v>2.8652482269503547</v>
      </c>
      <c r="J26" s="8">
        <f>(($J$2-J25)/$I$3)+$J$4</f>
        <v>33.432624113475178</v>
      </c>
      <c r="L26" s="4"/>
      <c r="M26" s="8">
        <f>((M25-$I$2)/$I$3)+$I$4</f>
        <v>-4.9929078014184398</v>
      </c>
      <c r="N26" s="8">
        <f>(($J$2-N25)/$I$3)+$J$4</f>
        <v>35.078014184397162</v>
      </c>
      <c r="P26" s="4"/>
      <c r="Q26" s="8">
        <f>((Q25-$I$2)/$I$3)+$I$4</f>
        <v>-4.9929078014184398</v>
      </c>
      <c r="R26" s="8">
        <f>(($J$2-R25)/$I$3)+$J$4</f>
        <v>35.078014184397162</v>
      </c>
    </row>
    <row r="27" spans="1:18" ht="15.75" thickBot="1" x14ac:dyDescent="0.3">
      <c r="A27" s="3"/>
      <c r="B27" s="2"/>
      <c r="C27" s="1">
        <v>26</v>
      </c>
      <c r="D27" s="8">
        <f t="shared" ca="1" si="4"/>
        <v>-4.9929078014184398</v>
      </c>
      <c r="E27" s="8">
        <f t="shared" ca="1" si="5"/>
        <v>35.078014184397162</v>
      </c>
      <c r="H27" s="3"/>
      <c r="I27" s="2"/>
      <c r="J27" s="2"/>
      <c r="L27" s="3"/>
      <c r="M27" s="2"/>
      <c r="N27" s="2"/>
      <c r="P27" s="3"/>
      <c r="Q27" s="2"/>
      <c r="R27" s="2"/>
    </row>
    <row r="28" spans="1:18" ht="15.75" thickBot="1" x14ac:dyDescent="0.3">
      <c r="A28" s="3"/>
      <c r="B28" s="2"/>
      <c r="C28" s="1">
        <v>27</v>
      </c>
      <c r="D28" s="8">
        <f t="shared" ca="1" si="4"/>
        <v>-4.9929078014184398</v>
      </c>
      <c r="E28" s="8">
        <f t="shared" ca="1" si="5"/>
        <v>35.078014184397162</v>
      </c>
      <c r="H28" s="11">
        <v>8</v>
      </c>
      <c r="I28" s="10">
        <v>249</v>
      </c>
      <c r="J28" s="10">
        <v>57</v>
      </c>
      <c r="L28" s="11">
        <v>18</v>
      </c>
      <c r="M28" s="10"/>
      <c r="N28" s="10"/>
      <c r="P28" s="11">
        <v>28</v>
      </c>
      <c r="Q28" s="10"/>
      <c r="R28" s="10"/>
    </row>
    <row r="29" spans="1:18" x14ac:dyDescent="0.25">
      <c r="A29" s="3"/>
      <c r="B29" s="2"/>
      <c r="C29" s="1">
        <v>28</v>
      </c>
      <c r="D29" s="8">
        <f t="shared" ca="1" si="4"/>
        <v>-4.9929078014184398</v>
      </c>
      <c r="E29" s="8">
        <f t="shared" ca="1" si="5"/>
        <v>35.078014184397162</v>
      </c>
      <c r="H29" s="4"/>
      <c r="I29" s="8">
        <f>((I28-$I$2)/$I$3)+$I$4</f>
        <v>2.0709219858156027</v>
      </c>
      <c r="J29" s="8">
        <f>(($J$2-J28)/$I$3)+$J$4</f>
        <v>33.460992907801419</v>
      </c>
      <c r="L29" s="4"/>
      <c r="M29" s="8">
        <f>((M28-$I$2)/$I$3)+$I$4</f>
        <v>-4.9929078014184398</v>
      </c>
      <c r="N29" s="8">
        <f>(($J$2-N28)/$I$3)+$J$4</f>
        <v>35.078014184397162</v>
      </c>
      <c r="P29" s="4"/>
      <c r="Q29" s="8">
        <f>((Q28-$I$2)/$I$3)+$I$4</f>
        <v>-4.9929078014184398</v>
      </c>
      <c r="R29" s="8">
        <f>(($J$2-R28)/$I$3)+$J$4</f>
        <v>35.078014184397162</v>
      </c>
    </row>
    <row r="30" spans="1:18" ht="15.75" thickBot="1" x14ac:dyDescent="0.3">
      <c r="A30" s="3"/>
      <c r="B30" s="2"/>
      <c r="C30" s="1">
        <v>29</v>
      </c>
      <c r="D30" s="8">
        <f t="shared" ca="1" si="4"/>
        <v>-4.9929078014184398</v>
      </c>
      <c r="E30" s="8">
        <f t="shared" ca="1" si="5"/>
        <v>35.078014184397162</v>
      </c>
      <c r="H30" s="4"/>
      <c r="I30" s="2"/>
      <c r="J30" s="2"/>
      <c r="L30" s="3"/>
      <c r="M30" s="2"/>
      <c r="N30" s="2"/>
      <c r="P30" s="3"/>
      <c r="Q30" s="2"/>
      <c r="R30" s="2"/>
    </row>
    <row r="31" spans="1:18" ht="15.75" thickBot="1" x14ac:dyDescent="0.3">
      <c r="C31" s="1">
        <v>30</v>
      </c>
      <c r="D31" s="8">
        <f t="shared" ca="1" si="4"/>
        <v>-4.9929078014184398</v>
      </c>
      <c r="E31" s="8">
        <f t="shared" ca="1" si="5"/>
        <v>35.078014184397162</v>
      </c>
      <c r="H31" s="11">
        <v>9</v>
      </c>
      <c r="I31" s="10">
        <v>230</v>
      </c>
      <c r="J31" s="10">
        <v>57</v>
      </c>
      <c r="L31" s="11">
        <v>19</v>
      </c>
      <c r="M31" s="10"/>
      <c r="N31" s="10"/>
      <c r="P31" s="11">
        <v>29</v>
      </c>
      <c r="Q31" s="10"/>
      <c r="R31" s="10"/>
    </row>
    <row r="32" spans="1:18" x14ac:dyDescent="0.25">
      <c r="H32" s="4"/>
      <c r="I32" s="8">
        <f>((I31-$I$2)/$I$3)+$I$4</f>
        <v>1.5319148936170213</v>
      </c>
      <c r="J32" s="8">
        <f>(($J$2-J31)/$I$3)+$J$4</f>
        <v>33.460992907801419</v>
      </c>
      <c r="L32" s="4"/>
      <c r="M32" s="8">
        <f>((M31-$I$2)/$I$3)+$I$4</f>
        <v>-4.9929078014184398</v>
      </c>
      <c r="N32" s="8">
        <f>(($J$2-N31)/$I$3)+$J$4</f>
        <v>35.078014184397162</v>
      </c>
      <c r="P32" s="4"/>
      <c r="Q32" s="8">
        <f>((Q31-$I$2)/$I$3)+$I$4</f>
        <v>-4.9929078014184398</v>
      </c>
      <c r="R32" s="8">
        <f>(($J$2-R31)/$I$3)+$J$4</f>
        <v>35.078014184397162</v>
      </c>
    </row>
    <row r="33" spans="8:18" ht="15.75" thickBot="1" x14ac:dyDescent="0.3">
      <c r="H33" s="3"/>
      <c r="I33" s="2"/>
      <c r="J33" s="2"/>
      <c r="L33" s="3"/>
      <c r="M33" s="2"/>
      <c r="N33" s="2"/>
      <c r="P33" s="3"/>
      <c r="Q33" s="2"/>
      <c r="R33" s="2"/>
    </row>
    <row r="34" spans="8:18" ht="15.75" thickBot="1" x14ac:dyDescent="0.3">
      <c r="H34" s="11">
        <v>10</v>
      </c>
      <c r="I34" s="10">
        <v>222</v>
      </c>
      <c r="J34" s="10">
        <v>61</v>
      </c>
      <c r="L34" s="11">
        <v>20</v>
      </c>
      <c r="M34" s="10"/>
      <c r="N34" s="10"/>
      <c r="P34" s="11">
        <v>30</v>
      </c>
      <c r="Q34" s="10"/>
      <c r="R34" s="10"/>
    </row>
    <row r="35" spans="8:18" x14ac:dyDescent="0.25">
      <c r="H35" s="4"/>
      <c r="I35" s="8">
        <f>((I34-$I$2)/$I$3)+$I$4</f>
        <v>1.3049645390070923</v>
      </c>
      <c r="J35" s="8">
        <f>(($J$2-J34)/$I$3)+$J$4</f>
        <v>33.347517730496456</v>
      </c>
      <c r="L35" s="4"/>
      <c r="M35" s="8">
        <f>((M34-$I$2)/$I$3)+$I$4</f>
        <v>-4.9929078014184398</v>
      </c>
      <c r="N35" s="8">
        <f>(($J$2-N34)/$I$3)+$J$4</f>
        <v>35.078014184397162</v>
      </c>
      <c r="P35" s="4"/>
      <c r="Q35" s="8">
        <f>((Q34-$I$2)/$I$3)+$I$4</f>
        <v>-4.9929078014184398</v>
      </c>
      <c r="R35" s="8">
        <f>(($J$2-R34)/$I$3)+$J$4</f>
        <v>35.078014184397162</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441A-E8E5-47DF-B7A0-E26AA51EE481}">
  <dimension ref="A1:O126"/>
  <sheetViews>
    <sheetView tabSelected="1" workbookViewId="0">
      <selection activeCell="M19" sqref="M19"/>
    </sheetView>
  </sheetViews>
  <sheetFormatPr defaultRowHeight="15" x14ac:dyDescent="0.25"/>
  <cols>
    <col min="5" max="5" width="9.140625" style="1"/>
    <col min="6" max="7" width="9.140625" style="7"/>
    <col min="9" max="9" width="9.140625" style="1"/>
    <col min="10" max="11" width="9.140625" style="7"/>
    <col min="13" max="13" width="9.140625" style="1"/>
    <col min="14" max="15" width="9.140625" style="7"/>
  </cols>
  <sheetData>
    <row r="1" spans="1:15" x14ac:dyDescent="0.25">
      <c r="A1" s="14" t="s">
        <v>17</v>
      </c>
      <c r="E1" s="15" t="s">
        <v>18</v>
      </c>
      <c r="I1" s="16" t="s">
        <v>19</v>
      </c>
      <c r="M1" s="17" t="s">
        <v>21</v>
      </c>
    </row>
    <row r="2" spans="1:15" x14ac:dyDescent="0.25">
      <c r="A2" s="2"/>
      <c r="B2" s="12" t="s">
        <v>0</v>
      </c>
      <c r="C2" s="12" t="s">
        <v>1</v>
      </c>
      <c r="F2" s="12" t="s">
        <v>0</v>
      </c>
      <c r="G2" s="12" t="s">
        <v>1</v>
      </c>
      <c r="J2" s="12" t="s">
        <v>0</v>
      </c>
      <c r="K2" s="12" t="s">
        <v>1</v>
      </c>
      <c r="N2" s="12" t="s">
        <v>0</v>
      </c>
      <c r="O2" s="12" t="s">
        <v>1</v>
      </c>
    </row>
    <row r="3" spans="1:15" x14ac:dyDescent="0.25">
      <c r="A3" s="1">
        <v>1</v>
      </c>
      <c r="B3" s="7">
        <v>11.286549707602338</v>
      </c>
      <c r="C3" s="7">
        <v>20</v>
      </c>
      <c r="E3" s="1">
        <v>1</v>
      </c>
      <c r="F3" s="7">
        <v>-23.421052631578945</v>
      </c>
      <c r="G3" s="7">
        <v>-28.918128654970758</v>
      </c>
      <c r="I3" s="1">
        <v>1</v>
      </c>
      <c r="J3" s="7">
        <v>-10.950354609929079</v>
      </c>
      <c r="K3" s="7">
        <v>-19.971631205673759</v>
      </c>
      <c r="M3" s="1">
        <v>1</v>
      </c>
      <c r="N3" s="7">
        <v>0.65248226950354615</v>
      </c>
      <c r="O3" s="7">
        <v>31.446808510638299</v>
      </c>
    </row>
    <row r="4" spans="1:15" x14ac:dyDescent="0.25">
      <c r="A4" s="1">
        <v>2</v>
      </c>
      <c r="B4" s="7">
        <v>11.081871345029239</v>
      </c>
      <c r="C4" s="7">
        <v>19.736842105263158</v>
      </c>
      <c r="E4" s="1">
        <v>2</v>
      </c>
      <c r="F4" s="7">
        <v>-23.71345029239766</v>
      </c>
      <c r="G4" s="7">
        <v>-29.152046783625728</v>
      </c>
      <c r="I4" s="1">
        <v>2</v>
      </c>
      <c r="J4" s="7">
        <v>-10.950354609929079</v>
      </c>
      <c r="K4" s="7">
        <v>-20.141843971631207</v>
      </c>
      <c r="M4" s="1">
        <v>2</v>
      </c>
      <c r="N4" s="7">
        <v>0.45390070921985815</v>
      </c>
      <c r="O4" s="7">
        <v>31.106382978723403</v>
      </c>
    </row>
    <row r="5" spans="1:15" x14ac:dyDescent="0.25">
      <c r="A5" s="1">
        <v>3</v>
      </c>
      <c r="B5" s="7">
        <v>12.602339181286549</v>
      </c>
      <c r="C5" s="7">
        <v>19.269005847953217</v>
      </c>
      <c r="E5" s="1">
        <v>3</v>
      </c>
      <c r="F5" s="7">
        <v>-23.71345029239766</v>
      </c>
      <c r="G5" s="7">
        <v>-29.415204678362571</v>
      </c>
      <c r="I5" s="1">
        <v>3</v>
      </c>
      <c r="J5" s="7">
        <v>-10.780141843971631</v>
      </c>
      <c r="K5" s="7">
        <v>-20.312056737588652</v>
      </c>
      <c r="M5" s="1">
        <v>3</v>
      </c>
      <c r="N5" s="7">
        <v>0.42553191489361702</v>
      </c>
      <c r="O5" s="7">
        <v>30.141843971631207</v>
      </c>
    </row>
    <row r="6" spans="1:15" x14ac:dyDescent="0.25">
      <c r="A6" s="1">
        <v>4</v>
      </c>
      <c r="B6" s="7">
        <v>13.187134502923975</v>
      </c>
      <c r="C6" s="7">
        <v>19.444444444444443</v>
      </c>
      <c r="E6" s="1">
        <v>4</v>
      </c>
      <c r="F6" s="7">
        <v>-23.479532163742689</v>
      </c>
      <c r="G6" s="7">
        <v>-29.649122807017541</v>
      </c>
      <c r="I6" s="1">
        <v>4</v>
      </c>
      <c r="J6" s="7">
        <v>-10.609929078014185</v>
      </c>
      <c r="K6" s="7">
        <v>-20.397163120567377</v>
      </c>
      <c r="M6" s="1">
        <v>4</v>
      </c>
      <c r="N6" s="7">
        <v>0.68085106382978722</v>
      </c>
      <c r="O6" s="7">
        <v>29.602836879432623</v>
      </c>
    </row>
    <row r="7" spans="1:15" x14ac:dyDescent="0.25">
      <c r="A7" s="1">
        <v>5</v>
      </c>
      <c r="B7" s="7">
        <v>13.596491228070175</v>
      </c>
      <c r="C7" s="7">
        <v>-566.8421052631578</v>
      </c>
      <c r="E7" s="1">
        <v>5</v>
      </c>
      <c r="F7" s="7">
        <v>-22.456140350877192</v>
      </c>
      <c r="G7" s="7">
        <v>-29.649122807017541</v>
      </c>
      <c r="I7" s="1">
        <v>5</v>
      </c>
      <c r="J7" s="7">
        <v>-10.439716312056738</v>
      </c>
      <c r="K7" s="7">
        <v>-20.4822695035461</v>
      </c>
      <c r="M7" s="1">
        <v>5</v>
      </c>
      <c r="N7" s="7">
        <v>1.6170212765957446</v>
      </c>
      <c r="O7" s="7">
        <v>28.950354609929079</v>
      </c>
    </row>
    <row r="8" spans="1:15" x14ac:dyDescent="0.25">
      <c r="A8" s="1">
        <v>6</v>
      </c>
      <c r="B8" s="7">
        <v>13.771929824561402</v>
      </c>
      <c r="C8" s="7">
        <v>20.23391812865497</v>
      </c>
      <c r="E8" s="1">
        <v>6</v>
      </c>
      <c r="F8" s="7">
        <v>-22.192982456140349</v>
      </c>
      <c r="G8" s="7">
        <v>-29.502923976608187</v>
      </c>
      <c r="I8" s="1">
        <v>6</v>
      </c>
      <c r="J8" s="7">
        <v>-10.24113475177305</v>
      </c>
      <c r="K8" s="7">
        <v>-20.539007092198581</v>
      </c>
      <c r="M8" s="1">
        <v>6</v>
      </c>
      <c r="N8" s="7">
        <v>1.8723404255319149</v>
      </c>
      <c r="O8" s="7">
        <v>28.609929078014183</v>
      </c>
    </row>
    <row r="9" spans="1:15" x14ac:dyDescent="0.25">
      <c r="A9" s="1">
        <v>7</v>
      </c>
      <c r="B9" s="7">
        <v>14.999999999999998</v>
      </c>
      <c r="C9" s="7">
        <v>20.584795321637426</v>
      </c>
      <c r="E9" s="1">
        <v>7</v>
      </c>
      <c r="F9" s="7">
        <v>-22.017543859649123</v>
      </c>
      <c r="G9" s="7">
        <v>-29.327485380116958</v>
      </c>
      <c r="I9" s="1">
        <v>7</v>
      </c>
      <c r="J9" s="7">
        <v>-10.01418439716312</v>
      </c>
      <c r="K9" s="7">
        <v>-20.567375886524822</v>
      </c>
      <c r="M9" s="1">
        <v>7</v>
      </c>
      <c r="N9" s="7">
        <v>2.2127659574468086</v>
      </c>
      <c r="O9" s="7">
        <v>28.695035460992909</v>
      </c>
    </row>
    <row r="10" spans="1:15" x14ac:dyDescent="0.25">
      <c r="A10" s="1">
        <v>8</v>
      </c>
      <c r="B10" s="7">
        <v>15.701754385964911</v>
      </c>
      <c r="C10" s="7">
        <v>20.789473684210527</v>
      </c>
      <c r="E10" s="1">
        <v>8</v>
      </c>
      <c r="F10" s="7">
        <v>-21.578947368421051</v>
      </c>
      <c r="G10" s="7">
        <v>-29.064327485380119</v>
      </c>
      <c r="I10" s="1">
        <v>8</v>
      </c>
      <c r="J10" s="7">
        <v>-8.8510638297872344</v>
      </c>
      <c r="K10" s="7">
        <v>-20.226950354609929</v>
      </c>
      <c r="M10" s="1">
        <v>8</v>
      </c>
      <c r="N10" s="7">
        <v>2.6666666666666665</v>
      </c>
      <c r="O10" s="7">
        <v>28.921985815602838</v>
      </c>
    </row>
    <row r="11" spans="1:15" x14ac:dyDescent="0.25">
      <c r="A11" s="1">
        <v>9</v>
      </c>
      <c r="B11" s="7">
        <v>16.169590643274852</v>
      </c>
      <c r="C11" s="7">
        <v>21.315789473684209</v>
      </c>
      <c r="E11" s="1">
        <v>9</v>
      </c>
      <c r="F11" s="7">
        <v>-21.05263157894737</v>
      </c>
      <c r="G11" s="7">
        <v>-29.035087719298247</v>
      </c>
      <c r="I11" s="1">
        <v>9</v>
      </c>
      <c r="J11" s="7">
        <v>-8.4822695035460995</v>
      </c>
      <c r="K11" s="7">
        <v>-20.226950354609929</v>
      </c>
      <c r="M11" s="1">
        <v>9</v>
      </c>
      <c r="N11" s="7">
        <v>2.75177304964539</v>
      </c>
      <c r="O11" s="7">
        <v>29.120567375886523</v>
      </c>
    </row>
    <row r="12" spans="1:15" x14ac:dyDescent="0.25">
      <c r="A12" s="1">
        <v>10</v>
      </c>
      <c r="B12" s="7">
        <v>16.695906432748536</v>
      </c>
      <c r="C12" s="7">
        <v>21.491228070175438</v>
      </c>
      <c r="E12" s="1">
        <v>10</v>
      </c>
      <c r="F12" s="7">
        <v>-20.847953216374268</v>
      </c>
      <c r="G12" s="7">
        <v>-29.12280701754386</v>
      </c>
      <c r="I12" s="1">
        <v>10</v>
      </c>
      <c r="J12" s="7">
        <v>-8.2553191489361701</v>
      </c>
      <c r="K12" s="7">
        <v>-20.340425531914892</v>
      </c>
      <c r="M12" s="1">
        <v>10</v>
      </c>
      <c r="N12" s="7">
        <v>3.2056737588652484</v>
      </c>
      <c r="O12" s="7">
        <v>28.950354609929079</v>
      </c>
    </row>
    <row r="13" spans="1:15" x14ac:dyDescent="0.25">
      <c r="A13" s="1">
        <v>11</v>
      </c>
      <c r="B13" s="7">
        <v>17.076023391812864</v>
      </c>
      <c r="C13" s="7">
        <v>21.959064327485379</v>
      </c>
      <c r="E13" s="1">
        <v>11</v>
      </c>
      <c r="F13" s="7">
        <v>-20.818713450292396</v>
      </c>
      <c r="G13" s="7">
        <v>-29.649122807017541</v>
      </c>
      <c r="I13" s="1">
        <v>11</v>
      </c>
      <c r="J13" s="7">
        <v>-8.1134751773049647</v>
      </c>
      <c r="K13" s="7">
        <v>-20.453900709219859</v>
      </c>
      <c r="M13" s="1">
        <v>11</v>
      </c>
      <c r="N13" s="7">
        <v>3.602836879432624</v>
      </c>
      <c r="O13" s="7">
        <v>28.921985815602838</v>
      </c>
    </row>
    <row r="14" spans="1:15" x14ac:dyDescent="0.25">
      <c r="A14" s="1">
        <v>12</v>
      </c>
      <c r="B14" s="7">
        <v>17.134502923976608</v>
      </c>
      <c r="C14" s="7">
        <v>22.222222222222221</v>
      </c>
      <c r="E14" s="1">
        <v>12</v>
      </c>
      <c r="F14" s="7">
        <v>-20.789473684210527</v>
      </c>
      <c r="G14" s="7">
        <v>-29.941520467836256</v>
      </c>
      <c r="I14" s="1">
        <v>12</v>
      </c>
      <c r="J14" s="7">
        <v>-7.9432624113475176</v>
      </c>
      <c r="K14" s="7">
        <v>-20.73758865248227</v>
      </c>
      <c r="M14" s="1">
        <v>12</v>
      </c>
      <c r="N14" s="7">
        <v>4.1418439716312054</v>
      </c>
      <c r="O14" s="7">
        <v>29.432624113475178</v>
      </c>
    </row>
    <row r="15" spans="1:15" x14ac:dyDescent="0.25">
      <c r="A15" s="1">
        <v>13</v>
      </c>
      <c r="B15" s="7">
        <v>16.959064327485379</v>
      </c>
      <c r="C15" s="7">
        <v>22.660818713450293</v>
      </c>
      <c r="E15" s="1">
        <v>13</v>
      </c>
      <c r="F15" s="7">
        <v>-20.64327485380117</v>
      </c>
      <c r="G15" s="7">
        <v>-30.087719298245613</v>
      </c>
      <c r="I15" s="1">
        <v>13</v>
      </c>
      <c r="J15" s="7">
        <v>-7.7730496453900706</v>
      </c>
      <c r="K15" s="7">
        <v>-20.822695035460992</v>
      </c>
      <c r="M15" s="1">
        <v>13</v>
      </c>
      <c r="N15" s="7">
        <v>4.2553191489361701</v>
      </c>
      <c r="O15" s="7">
        <v>29.829787234042552</v>
      </c>
    </row>
    <row r="16" spans="1:15" x14ac:dyDescent="0.25">
      <c r="A16" s="1">
        <v>14</v>
      </c>
      <c r="B16" s="7">
        <v>16.725146198830409</v>
      </c>
      <c r="C16" s="7">
        <v>22.923976608187132</v>
      </c>
      <c r="E16" s="1">
        <v>14</v>
      </c>
      <c r="F16" s="7">
        <v>-20.350877192982455</v>
      </c>
      <c r="G16" s="7">
        <v>-30.321637426900583</v>
      </c>
      <c r="I16" s="1">
        <v>14</v>
      </c>
      <c r="J16" s="7">
        <v>-7.3191489361702127</v>
      </c>
      <c r="K16" s="7">
        <v>-20.397163120567377</v>
      </c>
      <c r="M16" s="1">
        <v>14</v>
      </c>
      <c r="N16" s="7">
        <v>4.0567375886524824</v>
      </c>
      <c r="O16" s="7">
        <v>30.425531914893618</v>
      </c>
    </row>
    <row r="17" spans="1:15" x14ac:dyDescent="0.25">
      <c r="A17" s="1">
        <v>15</v>
      </c>
      <c r="B17" s="7">
        <v>15.380116959064326</v>
      </c>
      <c r="C17" s="7">
        <v>22.894736842105264</v>
      </c>
      <c r="E17" s="1">
        <v>15</v>
      </c>
      <c r="F17" s="7">
        <v>-19.941520467836256</v>
      </c>
      <c r="G17" s="7">
        <v>-30.263157894736842</v>
      </c>
      <c r="I17" s="1">
        <v>15</v>
      </c>
      <c r="J17" s="7">
        <v>-6.9787234042553195</v>
      </c>
      <c r="K17" s="7">
        <v>-20</v>
      </c>
      <c r="M17" s="1">
        <v>15</v>
      </c>
      <c r="N17" s="7">
        <v>4.1134751773049647</v>
      </c>
      <c r="O17" s="7">
        <v>30.680851063829788</v>
      </c>
    </row>
    <row r="18" spans="1:15" x14ac:dyDescent="0.25">
      <c r="A18" s="1">
        <v>16</v>
      </c>
      <c r="B18" s="7">
        <v>14.766081871345028</v>
      </c>
      <c r="C18" s="7">
        <v>22.719298245614034</v>
      </c>
      <c r="E18" s="1">
        <v>16</v>
      </c>
      <c r="F18" s="7">
        <v>-19.941520467836256</v>
      </c>
      <c r="G18" s="7">
        <v>-29.883040935672511</v>
      </c>
      <c r="I18" s="1">
        <v>16</v>
      </c>
      <c r="J18" s="7">
        <v>-6.8368794326241131</v>
      </c>
      <c r="K18" s="7">
        <v>-19.914893617021278</v>
      </c>
      <c r="M18" s="1">
        <v>16</v>
      </c>
      <c r="N18" s="7">
        <v>4.3120567375886525</v>
      </c>
      <c r="O18" s="7">
        <v>30.851063829787233</v>
      </c>
    </row>
    <row r="19" spans="1:15" x14ac:dyDescent="0.25">
      <c r="A19" s="1">
        <v>17</v>
      </c>
      <c r="B19" s="7">
        <v>14.269005847953215</v>
      </c>
      <c r="C19" s="7">
        <v>22.076023391812864</v>
      </c>
      <c r="E19" s="1">
        <v>17</v>
      </c>
      <c r="F19" s="7">
        <v>-19.970760233918128</v>
      </c>
      <c r="G19" s="7">
        <v>-29.5906432748538</v>
      </c>
      <c r="I19" s="1">
        <v>17</v>
      </c>
      <c r="J19" s="7">
        <v>-6.666666666666667</v>
      </c>
      <c r="K19" s="7">
        <v>-19.801418439716311</v>
      </c>
      <c r="M19" s="1">
        <v>17</v>
      </c>
      <c r="N19" s="7">
        <v>4.8226950354609928</v>
      </c>
      <c r="O19" s="7">
        <v>31.106382978723403</v>
      </c>
    </row>
    <row r="20" spans="1:15" x14ac:dyDescent="0.25">
      <c r="A20" s="1">
        <v>18</v>
      </c>
      <c r="B20" s="7">
        <v>13.976608187134502</v>
      </c>
      <c r="C20" s="7">
        <v>21.900584795321638</v>
      </c>
      <c r="E20" s="1">
        <v>18</v>
      </c>
      <c r="F20" s="7">
        <v>-20.058479532163744</v>
      </c>
      <c r="G20" s="7">
        <v>-29.210526315789473</v>
      </c>
      <c r="I20" s="1">
        <v>18</v>
      </c>
      <c r="J20" s="7">
        <v>-6.4964539007092199</v>
      </c>
      <c r="K20" s="7">
        <v>-19.716312056737589</v>
      </c>
      <c r="M20" s="1">
        <v>18</v>
      </c>
      <c r="N20" s="7">
        <v>5.2765957446808507</v>
      </c>
      <c r="O20" s="7">
        <v>31.333333333333332</v>
      </c>
    </row>
    <row r="21" spans="1:15" x14ac:dyDescent="0.25">
      <c r="A21" s="1">
        <v>19</v>
      </c>
      <c r="B21" s="7">
        <v>13.625730994152045</v>
      </c>
      <c r="C21" s="7">
        <v>21.783625730994153</v>
      </c>
      <c r="E21" s="1">
        <v>19</v>
      </c>
      <c r="F21" s="7">
        <v>-19.941520467836256</v>
      </c>
      <c r="G21" s="7">
        <v>-28.71345029239766</v>
      </c>
      <c r="I21" s="1">
        <v>19</v>
      </c>
      <c r="J21" s="7">
        <v>-6.1560283687943258</v>
      </c>
      <c r="K21" s="7">
        <v>-19.631205673758867</v>
      </c>
      <c r="M21" s="1">
        <v>19</v>
      </c>
      <c r="N21" s="7">
        <v>5.5886524822695032</v>
      </c>
      <c r="O21" s="7">
        <v>31.617021276595743</v>
      </c>
    </row>
    <row r="22" spans="1:15" x14ac:dyDescent="0.25">
      <c r="A22" s="1">
        <v>20</v>
      </c>
      <c r="B22" s="7">
        <v>13.216374269005847</v>
      </c>
      <c r="C22" s="7">
        <v>21.666666666666668</v>
      </c>
      <c r="E22" s="1">
        <v>20</v>
      </c>
      <c r="F22" s="7">
        <v>-19.795321637426902</v>
      </c>
      <c r="G22" s="7">
        <v>-28.508771929824562</v>
      </c>
      <c r="I22" s="1">
        <v>20</v>
      </c>
      <c r="J22" s="7">
        <v>-6.0709219858156027</v>
      </c>
      <c r="K22" s="7">
        <v>-19.631205673758867</v>
      </c>
      <c r="M22" s="1">
        <v>20</v>
      </c>
      <c r="N22" s="7">
        <v>5.6453900709219855</v>
      </c>
      <c r="O22" s="7">
        <v>31.787234042553191</v>
      </c>
    </row>
    <row r="23" spans="1:15" x14ac:dyDescent="0.25">
      <c r="A23" s="1">
        <v>21</v>
      </c>
      <c r="B23" s="7">
        <v>12.368421052631579</v>
      </c>
      <c r="C23" s="7">
        <v>21.461988304093566</v>
      </c>
      <c r="E23" s="1">
        <v>21</v>
      </c>
      <c r="F23" s="7">
        <v>-19.561403508771932</v>
      </c>
      <c r="G23" s="7">
        <v>-28.567251461988306</v>
      </c>
      <c r="I23" s="1">
        <v>21</v>
      </c>
      <c r="J23" s="7">
        <v>-5.8723404255319149</v>
      </c>
      <c r="K23" s="7">
        <v>-19.546099290780141</v>
      </c>
      <c r="M23" s="1">
        <v>21</v>
      </c>
      <c r="N23" s="7">
        <v>5.5035460992907801</v>
      </c>
      <c r="O23" s="7">
        <v>31.957446808510639</v>
      </c>
    </row>
    <row r="24" spans="1:15" x14ac:dyDescent="0.25">
      <c r="A24" s="1">
        <v>22</v>
      </c>
      <c r="B24" s="7">
        <v>11.666666666666666</v>
      </c>
      <c r="C24" s="7">
        <v>20.994152046783626</v>
      </c>
      <c r="E24" s="1">
        <v>22</v>
      </c>
      <c r="F24" s="7">
        <v>-19.327485380116958</v>
      </c>
      <c r="G24" s="7">
        <v>-28.888888888888886</v>
      </c>
      <c r="I24" s="1">
        <v>22</v>
      </c>
      <c r="J24" s="7">
        <v>-5.3049645390070923</v>
      </c>
      <c r="K24" s="7">
        <v>-19.290780141843971</v>
      </c>
      <c r="M24" s="1">
        <v>22</v>
      </c>
      <c r="N24" s="7">
        <v>4.7092198581560281</v>
      </c>
      <c r="O24" s="7">
        <v>32.241134751773046</v>
      </c>
    </row>
    <row r="25" spans="1:15" x14ac:dyDescent="0.25">
      <c r="A25" s="1">
        <v>23</v>
      </c>
      <c r="B25" s="7">
        <v>11.403508771929824</v>
      </c>
      <c r="C25" s="7">
        <v>20.789473684210527</v>
      </c>
      <c r="E25" s="1">
        <v>23</v>
      </c>
      <c r="F25" s="7">
        <v>-19.181286549707604</v>
      </c>
      <c r="G25" s="7">
        <v>-29.1812865497076</v>
      </c>
      <c r="I25" s="1">
        <v>23</v>
      </c>
      <c r="J25" s="7">
        <v>-5.2198581560283692</v>
      </c>
      <c r="K25" s="7">
        <v>-19.205673758865249</v>
      </c>
      <c r="M25" s="1">
        <v>23</v>
      </c>
      <c r="N25" s="7">
        <v>4.5390070921985819</v>
      </c>
      <c r="O25" s="7">
        <v>32.553191489361701</v>
      </c>
    </row>
    <row r="26" spans="1:15" x14ac:dyDescent="0.25">
      <c r="A26" s="1">
        <v>24</v>
      </c>
      <c r="B26" s="7">
        <v>11.315789473684209</v>
      </c>
      <c r="C26" s="7">
        <v>20.555555555555557</v>
      </c>
      <c r="E26" s="1">
        <v>24</v>
      </c>
      <c r="F26" s="7">
        <v>-19.035087719298247</v>
      </c>
      <c r="G26" s="7">
        <v>-29.970760233918128</v>
      </c>
      <c r="I26" s="1">
        <v>24</v>
      </c>
      <c r="J26" s="7">
        <v>-5.0780141843971629</v>
      </c>
      <c r="K26" s="7">
        <v>-19.063829787234042</v>
      </c>
      <c r="M26" s="1">
        <v>24</v>
      </c>
      <c r="N26" s="7">
        <v>4.5390070921985819</v>
      </c>
      <c r="O26" s="7">
        <v>33.063829787234042</v>
      </c>
    </row>
    <row r="27" spans="1:15" x14ac:dyDescent="0.25">
      <c r="E27" s="1">
        <v>25</v>
      </c>
      <c r="F27" s="7">
        <v>-18.976608187134502</v>
      </c>
      <c r="G27" s="7">
        <v>-30.292397660818715</v>
      </c>
      <c r="I27" s="1">
        <v>25</v>
      </c>
      <c r="J27" s="7">
        <v>-4.9361702127659575</v>
      </c>
      <c r="K27" s="7">
        <v>-18.780141843971631</v>
      </c>
      <c r="M27" s="1">
        <v>25</v>
      </c>
      <c r="N27" s="7">
        <v>4.6524822695035457</v>
      </c>
      <c r="O27" s="7">
        <v>33.347517730496456</v>
      </c>
    </row>
    <row r="28" spans="1:15" x14ac:dyDescent="0.25">
      <c r="E28" s="1">
        <v>26</v>
      </c>
      <c r="F28" s="7">
        <v>-18.859649122807017</v>
      </c>
      <c r="G28" s="7">
        <v>-30.526315789473685</v>
      </c>
      <c r="I28" s="1">
        <v>26</v>
      </c>
      <c r="J28" s="7">
        <v>-4.9078014184397167</v>
      </c>
      <c r="K28" s="7">
        <v>-18.524822695035461</v>
      </c>
      <c r="M28" s="1">
        <v>26</v>
      </c>
      <c r="N28" s="7">
        <v>4.9078014184397167</v>
      </c>
      <c r="O28" s="7">
        <v>33.631205673758863</v>
      </c>
    </row>
    <row r="29" spans="1:15" x14ac:dyDescent="0.25">
      <c r="E29" s="1">
        <v>27</v>
      </c>
      <c r="F29" s="7">
        <v>-18.538011695906434</v>
      </c>
      <c r="G29" s="7">
        <v>-30.906432748538009</v>
      </c>
      <c r="I29" s="1">
        <v>27</v>
      </c>
      <c r="J29" s="7">
        <v>-4.9361702127659575</v>
      </c>
      <c r="K29" s="7">
        <v>-18.297872340425531</v>
      </c>
      <c r="M29" s="1">
        <v>27</v>
      </c>
      <c r="N29" s="7">
        <v>5.24822695035461</v>
      </c>
      <c r="O29" s="7">
        <v>33.943262411347519</v>
      </c>
    </row>
    <row r="30" spans="1:15" x14ac:dyDescent="0.25">
      <c r="E30" s="1">
        <v>28</v>
      </c>
      <c r="F30" s="7">
        <v>-18.187134502923978</v>
      </c>
      <c r="G30" s="7">
        <v>-31.05263157894737</v>
      </c>
      <c r="I30" s="1">
        <v>28</v>
      </c>
      <c r="J30" s="7">
        <v>-5.2198581560283692</v>
      </c>
      <c r="K30" s="7">
        <v>-17.702127659574469</v>
      </c>
      <c r="M30" s="1">
        <v>28</v>
      </c>
      <c r="N30" s="7">
        <v>5.24822695035461</v>
      </c>
      <c r="O30" s="7">
        <v>34.113475177304963</v>
      </c>
    </row>
    <row r="31" spans="1:15" x14ac:dyDescent="0.25">
      <c r="E31" s="1">
        <v>29</v>
      </c>
      <c r="F31" s="7">
        <v>-17.719298245614034</v>
      </c>
      <c r="G31" s="7">
        <v>-30.789473684210527</v>
      </c>
      <c r="I31" s="1">
        <v>29</v>
      </c>
      <c r="J31" s="7">
        <v>-5.4751773049645394</v>
      </c>
      <c r="K31" s="7">
        <v>-17.475177304964539</v>
      </c>
      <c r="M31" s="1">
        <v>29</v>
      </c>
      <c r="N31" s="7">
        <v>4.8794326241134751</v>
      </c>
      <c r="O31" s="7">
        <v>34.283687943262414</v>
      </c>
    </row>
    <row r="32" spans="1:15" x14ac:dyDescent="0.25">
      <c r="E32" s="1">
        <v>30</v>
      </c>
      <c r="F32" s="7">
        <v>-17.456140350877192</v>
      </c>
      <c r="G32" s="7">
        <v>-30.672514619883039</v>
      </c>
      <c r="I32" s="1">
        <v>30</v>
      </c>
      <c r="J32" s="7">
        <v>-5.7304964539007095</v>
      </c>
      <c r="K32" s="7">
        <v>-17.446808510638299</v>
      </c>
      <c r="M32" s="1">
        <v>30</v>
      </c>
      <c r="N32" s="7">
        <v>4.3687943262411348</v>
      </c>
      <c r="O32" s="7">
        <v>34.283687943262414</v>
      </c>
    </row>
    <row r="33" spans="5:15" x14ac:dyDescent="0.25">
      <c r="E33" s="1">
        <v>31</v>
      </c>
      <c r="F33" s="7">
        <v>-17.485380116959064</v>
      </c>
      <c r="G33" s="7">
        <v>-30.555555555555557</v>
      </c>
      <c r="I33" s="1">
        <v>31</v>
      </c>
      <c r="J33" s="7">
        <v>-6.0141843971631204</v>
      </c>
      <c r="K33" s="7">
        <v>-17.475177304964539</v>
      </c>
      <c r="M33" s="1">
        <v>31</v>
      </c>
      <c r="N33" s="7">
        <v>4.2269503546099294</v>
      </c>
      <c r="O33" s="7">
        <v>34.397163120567377</v>
      </c>
    </row>
    <row r="34" spans="5:15" x14ac:dyDescent="0.25">
      <c r="E34" s="1">
        <v>32</v>
      </c>
      <c r="F34" s="7">
        <v>-17.543859649122808</v>
      </c>
      <c r="G34" s="7">
        <v>-30.204678362573098</v>
      </c>
      <c r="I34" s="1">
        <v>32</v>
      </c>
      <c r="J34" s="7">
        <v>-6.9787234042553195</v>
      </c>
      <c r="K34" s="7">
        <v>-17.645390070921987</v>
      </c>
      <c r="M34" s="1">
        <v>32</v>
      </c>
      <c r="N34" s="7">
        <v>4.1418439716312054</v>
      </c>
      <c r="O34" s="7">
        <v>34.453900709219859</v>
      </c>
    </row>
    <row r="35" spans="5:15" x14ac:dyDescent="0.25">
      <c r="E35" s="1">
        <v>33</v>
      </c>
      <c r="F35" s="7">
        <v>-17.690058479532162</v>
      </c>
      <c r="G35" s="7">
        <v>-29.883040935672511</v>
      </c>
      <c r="I35" s="1">
        <v>33</v>
      </c>
      <c r="J35" s="7">
        <v>-7.3475177304964543</v>
      </c>
      <c r="K35" s="7">
        <v>-17.588652482269502</v>
      </c>
      <c r="M35" s="1">
        <v>33</v>
      </c>
      <c r="N35" s="7">
        <v>3.9432624113475176</v>
      </c>
      <c r="O35" s="7">
        <v>34.453900709219859</v>
      </c>
    </row>
    <row r="36" spans="5:15" x14ac:dyDescent="0.25">
      <c r="E36" s="1">
        <v>34</v>
      </c>
      <c r="F36" s="7">
        <v>-17.865497076023392</v>
      </c>
      <c r="G36" s="7">
        <v>-29.619883040935672</v>
      </c>
      <c r="I36" s="1">
        <v>34</v>
      </c>
      <c r="J36" s="7">
        <v>-7.7730496453900706</v>
      </c>
      <c r="K36" s="7">
        <v>-17.361702127659573</v>
      </c>
      <c r="M36" s="1">
        <v>34</v>
      </c>
      <c r="N36" s="7">
        <v>3.7446808510638299</v>
      </c>
      <c r="O36" s="7">
        <v>34.226950354609926</v>
      </c>
    </row>
    <row r="37" spans="5:15" x14ac:dyDescent="0.25">
      <c r="E37" s="1">
        <v>35</v>
      </c>
      <c r="F37" s="7">
        <v>-18.157894736842106</v>
      </c>
      <c r="G37" s="7">
        <v>-29.327485380116958</v>
      </c>
      <c r="I37" s="1">
        <v>35</v>
      </c>
      <c r="J37" s="7">
        <v>-8.7659574468085104</v>
      </c>
      <c r="K37" s="7">
        <v>-16.368794326241133</v>
      </c>
      <c r="M37" s="1">
        <v>35</v>
      </c>
      <c r="N37" s="7">
        <v>3.5177304964539009</v>
      </c>
      <c r="O37" s="7">
        <v>34.085106382978722</v>
      </c>
    </row>
    <row r="38" spans="5:15" x14ac:dyDescent="0.25">
      <c r="E38" s="1">
        <v>36</v>
      </c>
      <c r="F38" s="7">
        <v>-18.479532163742689</v>
      </c>
      <c r="G38" s="7">
        <v>-28.888888888888886</v>
      </c>
      <c r="I38" s="1">
        <v>36</v>
      </c>
      <c r="J38" s="7">
        <v>-9.1347517730496453</v>
      </c>
      <c r="K38" s="7">
        <v>-16.113475177304963</v>
      </c>
      <c r="M38" s="1">
        <v>36</v>
      </c>
      <c r="N38" s="7">
        <v>3.1773049645390072</v>
      </c>
      <c r="O38" s="7">
        <v>33.602836879432623</v>
      </c>
    </row>
    <row r="39" spans="5:15" x14ac:dyDescent="0.25">
      <c r="E39" s="1">
        <v>37</v>
      </c>
      <c r="F39" s="7">
        <v>-18.771929824561404</v>
      </c>
      <c r="G39" s="7">
        <v>-28.479532163742689</v>
      </c>
      <c r="I39" s="1">
        <v>37</v>
      </c>
      <c r="J39" s="7">
        <v>-9.3900709219858154</v>
      </c>
      <c r="K39" s="7">
        <v>-16.085106382978722</v>
      </c>
      <c r="M39" s="1">
        <v>37</v>
      </c>
      <c r="N39" s="7">
        <v>2.8652482269503547</v>
      </c>
      <c r="O39" s="7">
        <v>33.432624113475178</v>
      </c>
    </row>
    <row r="40" spans="5:15" x14ac:dyDescent="0.25">
      <c r="E40" s="1">
        <v>38</v>
      </c>
      <c r="F40" s="7">
        <v>-18.801169590643276</v>
      </c>
      <c r="G40" s="7">
        <v>-28.187134502923975</v>
      </c>
      <c r="I40" s="1">
        <v>38</v>
      </c>
      <c r="J40" s="7">
        <v>-9.6170212765957448</v>
      </c>
      <c r="K40" s="7">
        <v>-16.170212765957448</v>
      </c>
      <c r="M40" s="1">
        <v>38</v>
      </c>
      <c r="N40" s="7">
        <v>2.0709219858156027</v>
      </c>
      <c r="O40" s="7">
        <v>33.460992907801419</v>
      </c>
    </row>
    <row r="41" spans="5:15" x14ac:dyDescent="0.25">
      <c r="E41" s="1">
        <v>39</v>
      </c>
      <c r="F41" s="7">
        <v>-18.508771929824562</v>
      </c>
      <c r="G41" s="7">
        <v>-27.836257309941519</v>
      </c>
      <c r="I41" s="1">
        <v>39</v>
      </c>
      <c r="J41" s="7">
        <v>-9.8156028368794335</v>
      </c>
      <c r="K41" s="7">
        <v>-16.368794326241133</v>
      </c>
      <c r="M41" s="1">
        <v>39</v>
      </c>
      <c r="N41" s="7">
        <v>1.5319148936170213</v>
      </c>
      <c r="O41" s="7">
        <v>33.460992907801419</v>
      </c>
    </row>
    <row r="42" spans="5:15" x14ac:dyDescent="0.25">
      <c r="E42" s="1">
        <v>40</v>
      </c>
      <c r="F42" s="7">
        <v>-17.865497076023392</v>
      </c>
      <c r="G42" s="7">
        <v>-27.807017543859647</v>
      </c>
      <c r="I42" s="1">
        <v>40</v>
      </c>
      <c r="J42" s="7">
        <v>-9.9007092198581557</v>
      </c>
      <c r="K42" s="7">
        <v>-16.595744680851062</v>
      </c>
      <c r="M42" s="1">
        <v>40</v>
      </c>
      <c r="N42" s="7">
        <v>1.3049645390070923</v>
      </c>
      <c r="O42" s="7">
        <v>33.347517730496456</v>
      </c>
    </row>
    <row r="43" spans="5:15" x14ac:dyDescent="0.25">
      <c r="E43" s="1">
        <v>41</v>
      </c>
      <c r="F43" s="7">
        <v>-17.57309941520468</v>
      </c>
      <c r="G43" s="7">
        <v>-27.894736842105264</v>
      </c>
      <c r="I43" s="1">
        <v>41</v>
      </c>
      <c r="J43" s="7">
        <v>-9.9007092198581557</v>
      </c>
      <c r="K43" s="7">
        <v>-16.76595744680851</v>
      </c>
      <c r="M43" s="1">
        <v>41</v>
      </c>
      <c r="N43" s="7">
        <v>1.24822695035461</v>
      </c>
      <c r="O43" s="7">
        <v>32.695035460992905</v>
      </c>
    </row>
    <row r="44" spans="5:15" x14ac:dyDescent="0.25">
      <c r="E44" s="1">
        <v>42</v>
      </c>
      <c r="F44" s="7">
        <v>-17.105263157894736</v>
      </c>
      <c r="G44" s="7">
        <v>-28.07017543859649</v>
      </c>
      <c r="I44" s="1">
        <v>42</v>
      </c>
      <c r="J44" s="7">
        <v>-9.9007092198581557</v>
      </c>
      <c r="K44" s="7">
        <v>-17.078014184397162</v>
      </c>
      <c r="M44" s="1">
        <v>42</v>
      </c>
      <c r="N44" s="7">
        <v>1.3617021276595744</v>
      </c>
      <c r="O44" s="7">
        <v>32.439716312056738</v>
      </c>
    </row>
    <row r="45" spans="5:15" x14ac:dyDescent="0.25">
      <c r="E45" s="1">
        <v>43</v>
      </c>
      <c r="F45" s="7">
        <v>-16.725146198830409</v>
      </c>
      <c r="G45" s="7">
        <v>-28.07017543859649</v>
      </c>
      <c r="I45" s="1">
        <v>43</v>
      </c>
      <c r="J45" s="7">
        <v>-9.8723404255319149</v>
      </c>
      <c r="K45" s="7">
        <v>-17.304964539007091</v>
      </c>
      <c r="M45" s="1">
        <v>43</v>
      </c>
      <c r="N45" s="7">
        <v>1.3617021276595744</v>
      </c>
      <c r="O45" s="7">
        <v>31.872340425531917</v>
      </c>
    </row>
    <row r="46" spans="5:15" x14ac:dyDescent="0.25">
      <c r="E46" s="1">
        <v>44</v>
      </c>
      <c r="F46" s="7">
        <v>-16.549707602339183</v>
      </c>
      <c r="G46" s="7">
        <v>-27.719298245614034</v>
      </c>
      <c r="I46" s="1">
        <v>44</v>
      </c>
      <c r="J46" s="7">
        <v>-9.6737588652482263</v>
      </c>
      <c r="K46" s="7">
        <v>-18.411347517730498</v>
      </c>
      <c r="M46" s="1">
        <v>44</v>
      </c>
      <c r="N46" s="7">
        <v>1.2198581560283688</v>
      </c>
      <c r="O46" s="7">
        <v>31.673758865248228</v>
      </c>
    </row>
    <row r="47" spans="5:15" x14ac:dyDescent="0.25">
      <c r="E47" s="1">
        <v>45</v>
      </c>
      <c r="F47" s="7">
        <v>-16.666666666666668</v>
      </c>
      <c r="G47" s="7">
        <v>-27.514619883040936</v>
      </c>
      <c r="I47" s="1">
        <v>45</v>
      </c>
      <c r="J47" s="7">
        <v>-9.7304964539007095</v>
      </c>
      <c r="K47" s="7">
        <v>-18.780141843971631</v>
      </c>
    </row>
    <row r="48" spans="5:15" x14ac:dyDescent="0.25">
      <c r="E48" s="1">
        <v>46</v>
      </c>
      <c r="F48" s="7">
        <v>-16.959064327485379</v>
      </c>
      <c r="G48" s="7">
        <v>-27.251461988304094</v>
      </c>
      <c r="I48" s="1">
        <v>46</v>
      </c>
      <c r="J48" s="7">
        <v>-9.8723404255319149</v>
      </c>
      <c r="K48" s="7">
        <v>-18.921985815602838</v>
      </c>
    </row>
    <row r="49" spans="5:11" x14ac:dyDescent="0.25">
      <c r="E49" s="1">
        <v>47</v>
      </c>
      <c r="F49" s="7">
        <v>-17.222222222222221</v>
      </c>
      <c r="G49" s="7">
        <v>-27.134502923976608</v>
      </c>
      <c r="I49" s="1">
        <v>47</v>
      </c>
      <c r="J49" s="7">
        <v>-10.042553191489361</v>
      </c>
      <c r="K49" s="7">
        <v>-19.063829787234042</v>
      </c>
    </row>
    <row r="50" spans="5:11" x14ac:dyDescent="0.25">
      <c r="E50" s="1">
        <v>48</v>
      </c>
      <c r="F50" s="7">
        <v>-17.748538011695906</v>
      </c>
      <c r="G50" s="7">
        <v>-27.046783625730995</v>
      </c>
      <c r="I50" s="1">
        <v>48</v>
      </c>
      <c r="J50" s="7">
        <v>-10.723404255319149</v>
      </c>
      <c r="K50" s="7">
        <v>-19.687943262411348</v>
      </c>
    </row>
    <row r="51" spans="5:11" x14ac:dyDescent="0.25">
      <c r="E51" s="1">
        <v>49</v>
      </c>
      <c r="F51" s="7">
        <v>-18.274853801169591</v>
      </c>
      <c r="G51" s="7">
        <v>-26.842105263157894</v>
      </c>
      <c r="I51" s="1">
        <v>49</v>
      </c>
      <c r="J51" s="7">
        <v>-10.893617021276595</v>
      </c>
      <c r="K51" s="7">
        <v>-19.829787234042552</v>
      </c>
    </row>
    <row r="52" spans="5:11" x14ac:dyDescent="0.25">
      <c r="E52" s="1">
        <v>50</v>
      </c>
      <c r="F52" s="7">
        <v>-18.421052631578949</v>
      </c>
      <c r="G52" s="7">
        <v>-26.637426900584796</v>
      </c>
      <c r="I52" s="1">
        <v>50</v>
      </c>
      <c r="J52" s="7">
        <v>-10.921985815602836</v>
      </c>
      <c r="K52" s="7">
        <v>-19.914893617021278</v>
      </c>
    </row>
    <row r="53" spans="5:11" x14ac:dyDescent="0.25">
      <c r="E53" s="1">
        <v>51</v>
      </c>
      <c r="F53" s="7">
        <v>-18.421052631578949</v>
      </c>
      <c r="G53" s="7">
        <v>-26.28654970760234</v>
      </c>
    </row>
    <row r="54" spans="5:11" x14ac:dyDescent="0.25">
      <c r="E54" s="1">
        <v>52</v>
      </c>
      <c r="F54" s="7">
        <v>-18.274853801169591</v>
      </c>
      <c r="G54" s="7">
        <v>-26.081871345029239</v>
      </c>
    </row>
    <row r="55" spans="5:11" x14ac:dyDescent="0.25">
      <c r="E55" s="1">
        <v>53</v>
      </c>
      <c r="F55" s="7">
        <v>-18.333333333333332</v>
      </c>
      <c r="G55" s="7">
        <v>-25.847953216374268</v>
      </c>
    </row>
    <row r="56" spans="5:11" x14ac:dyDescent="0.25">
      <c r="E56" s="1">
        <v>54</v>
      </c>
      <c r="F56" s="7">
        <v>-18.567251461988306</v>
      </c>
      <c r="G56" s="7">
        <v>-26.023391812865498</v>
      </c>
    </row>
    <row r="57" spans="5:11" x14ac:dyDescent="0.25">
      <c r="E57" s="1">
        <v>55</v>
      </c>
      <c r="F57" s="7">
        <v>-18.596491228070175</v>
      </c>
      <c r="G57" s="7">
        <v>-25.467836257309941</v>
      </c>
    </row>
    <row r="58" spans="5:11" x14ac:dyDescent="0.25">
      <c r="E58" s="1">
        <v>56</v>
      </c>
      <c r="F58" s="7">
        <v>-19.210526315789473</v>
      </c>
      <c r="G58" s="7">
        <v>-25.935672514619881</v>
      </c>
    </row>
    <row r="59" spans="5:11" x14ac:dyDescent="0.25">
      <c r="E59" s="1">
        <v>57</v>
      </c>
      <c r="F59" s="7">
        <v>-19.502923976608187</v>
      </c>
      <c r="G59" s="7">
        <v>-26.05263157894737</v>
      </c>
    </row>
    <row r="60" spans="5:11" x14ac:dyDescent="0.25">
      <c r="E60" s="1">
        <v>58</v>
      </c>
      <c r="F60" s="7">
        <v>-19.707602339181285</v>
      </c>
      <c r="G60" s="7">
        <v>-25.906432748538009</v>
      </c>
    </row>
    <row r="61" spans="5:11" x14ac:dyDescent="0.25">
      <c r="E61" s="1">
        <v>59</v>
      </c>
      <c r="F61" s="7">
        <v>-19.678362573099417</v>
      </c>
      <c r="G61" s="7">
        <v>-25.672514619883039</v>
      </c>
    </row>
    <row r="62" spans="5:11" x14ac:dyDescent="0.25">
      <c r="E62" s="1">
        <v>60</v>
      </c>
      <c r="F62" s="7">
        <v>-19.444444444444443</v>
      </c>
      <c r="G62" s="7">
        <v>-25.321637426900583</v>
      </c>
    </row>
    <row r="63" spans="5:11" x14ac:dyDescent="0.25">
      <c r="E63" s="1">
        <v>61</v>
      </c>
      <c r="F63" s="7">
        <v>-19.502923976608187</v>
      </c>
      <c r="G63" s="7">
        <v>-25.116959064327485</v>
      </c>
    </row>
    <row r="64" spans="5:11" x14ac:dyDescent="0.25">
      <c r="E64" s="1">
        <v>62</v>
      </c>
      <c r="F64" s="7">
        <v>-19.532163742690059</v>
      </c>
      <c r="G64" s="7">
        <v>-24.941520467836256</v>
      </c>
    </row>
    <row r="65" spans="5:7" x14ac:dyDescent="0.25">
      <c r="E65" s="1">
        <v>63</v>
      </c>
      <c r="F65" s="7">
        <v>-19.415204678362574</v>
      </c>
      <c r="G65" s="7">
        <v>-24.5906432748538</v>
      </c>
    </row>
    <row r="66" spans="5:7" x14ac:dyDescent="0.25">
      <c r="E66" s="1">
        <v>64</v>
      </c>
      <c r="F66" s="7">
        <v>-19.35672514619883</v>
      </c>
      <c r="G66" s="7">
        <v>-24.35672514619883</v>
      </c>
    </row>
    <row r="67" spans="5:7" x14ac:dyDescent="0.25">
      <c r="E67" s="1">
        <v>65</v>
      </c>
      <c r="F67" s="7">
        <v>-19.444444444444443</v>
      </c>
      <c r="G67" s="7">
        <v>-24.152046783625732</v>
      </c>
    </row>
    <row r="68" spans="5:7" x14ac:dyDescent="0.25">
      <c r="E68" s="1">
        <v>66</v>
      </c>
      <c r="F68" s="7">
        <v>-19.678362573099417</v>
      </c>
      <c r="G68" s="7">
        <v>-24.12280701754386</v>
      </c>
    </row>
    <row r="69" spans="5:7" x14ac:dyDescent="0.25">
      <c r="E69" s="1">
        <v>67</v>
      </c>
      <c r="F69" s="7">
        <v>-20.116959064327485</v>
      </c>
      <c r="G69" s="7">
        <v>-24.239766081871345</v>
      </c>
    </row>
    <row r="70" spans="5:7" x14ac:dyDescent="0.25">
      <c r="E70" s="1">
        <v>68</v>
      </c>
      <c r="F70" s="7">
        <v>-20.321637426900583</v>
      </c>
      <c r="G70" s="7">
        <v>-24.502923976608187</v>
      </c>
    </row>
    <row r="71" spans="5:7" x14ac:dyDescent="0.25">
      <c r="E71" s="1">
        <v>69</v>
      </c>
      <c r="F71" s="7">
        <v>-20.4093567251462</v>
      </c>
      <c r="G71" s="7">
        <v>-24.736842105263158</v>
      </c>
    </row>
    <row r="72" spans="5:7" x14ac:dyDescent="0.25">
      <c r="E72" s="1">
        <v>70</v>
      </c>
      <c r="F72" s="7">
        <v>-20.438596491228068</v>
      </c>
      <c r="G72" s="7">
        <v>-24.912280701754383</v>
      </c>
    </row>
    <row r="73" spans="5:7" x14ac:dyDescent="0.25">
      <c r="E73" s="1">
        <v>71</v>
      </c>
      <c r="F73" s="7">
        <v>-20.438596491228068</v>
      </c>
      <c r="G73" s="7">
        <v>-25.175438596491226</v>
      </c>
    </row>
    <row r="74" spans="5:7" x14ac:dyDescent="0.25">
      <c r="E74" s="1">
        <v>72</v>
      </c>
      <c r="F74" s="7">
        <v>-20.438596491228068</v>
      </c>
      <c r="G74" s="7">
        <v>-25.584795321637426</v>
      </c>
    </row>
    <row r="75" spans="5:7" x14ac:dyDescent="0.25">
      <c r="E75" s="1">
        <v>73</v>
      </c>
      <c r="F75" s="7">
        <v>-20.64327485380117</v>
      </c>
      <c r="G75" s="7">
        <v>-25.789473684210527</v>
      </c>
    </row>
    <row r="76" spans="5:7" x14ac:dyDescent="0.25">
      <c r="E76" s="1">
        <v>74</v>
      </c>
      <c r="F76" s="7">
        <v>-20.935672514619881</v>
      </c>
      <c r="G76" s="7">
        <v>-25.906432748538009</v>
      </c>
    </row>
    <row r="77" spans="5:7" x14ac:dyDescent="0.25">
      <c r="E77" s="1">
        <v>75</v>
      </c>
      <c r="F77" s="7">
        <v>-21.228070175438596</v>
      </c>
      <c r="G77" s="7">
        <v>-25.964912280701753</v>
      </c>
    </row>
    <row r="78" spans="5:7" x14ac:dyDescent="0.25">
      <c r="E78" s="1">
        <v>76</v>
      </c>
      <c r="F78" s="7">
        <v>-21.578947368421051</v>
      </c>
      <c r="G78" s="7">
        <v>-25.818713450292396</v>
      </c>
    </row>
    <row r="79" spans="5:7" x14ac:dyDescent="0.25">
      <c r="E79" s="1">
        <v>77</v>
      </c>
      <c r="F79" s="7">
        <v>-21.403508771929825</v>
      </c>
      <c r="G79" s="7">
        <v>-25.263157894736842</v>
      </c>
    </row>
    <row r="80" spans="5:7" x14ac:dyDescent="0.25">
      <c r="E80" s="1">
        <v>78</v>
      </c>
      <c r="F80" s="7">
        <v>-21.198830409356724</v>
      </c>
      <c r="G80" s="7">
        <v>-25.116959064327485</v>
      </c>
    </row>
    <row r="81" spans="5:7" x14ac:dyDescent="0.25">
      <c r="E81" s="1">
        <v>79</v>
      </c>
      <c r="F81" s="7">
        <v>-20.906432748538013</v>
      </c>
      <c r="G81" s="7">
        <v>-24.678362573099413</v>
      </c>
    </row>
    <row r="82" spans="5:7" x14ac:dyDescent="0.25">
      <c r="E82" s="1">
        <v>80</v>
      </c>
      <c r="F82" s="7">
        <v>-20.847953216374268</v>
      </c>
      <c r="G82" s="7">
        <v>-24.444444444444443</v>
      </c>
    </row>
    <row r="83" spans="5:7" x14ac:dyDescent="0.25">
      <c r="E83" s="1">
        <v>81</v>
      </c>
      <c r="F83" s="7">
        <v>-21.023391812865498</v>
      </c>
      <c r="G83" s="7">
        <v>-23.859649122807017</v>
      </c>
    </row>
    <row r="84" spans="5:7" x14ac:dyDescent="0.25">
      <c r="E84" s="1">
        <v>82</v>
      </c>
      <c r="F84" s="7">
        <v>-21.05263157894737</v>
      </c>
      <c r="G84" s="7">
        <v>-23.742690058479532</v>
      </c>
    </row>
    <row r="85" spans="5:7" x14ac:dyDescent="0.25">
      <c r="E85" s="1">
        <v>83</v>
      </c>
      <c r="F85" s="7">
        <v>-21.111111111111111</v>
      </c>
      <c r="G85" s="7">
        <v>-23.830409356725145</v>
      </c>
    </row>
    <row r="86" spans="5:7" x14ac:dyDescent="0.25">
      <c r="E86" s="1">
        <v>84</v>
      </c>
      <c r="F86" s="7">
        <v>-21.403508771929825</v>
      </c>
      <c r="G86" s="7">
        <v>-24.1812865497076</v>
      </c>
    </row>
    <row r="87" spans="5:7" x14ac:dyDescent="0.25">
      <c r="E87" s="1">
        <v>85</v>
      </c>
      <c r="F87" s="7">
        <v>-21.578947368421051</v>
      </c>
      <c r="G87" s="7">
        <v>-24.444444444444443</v>
      </c>
    </row>
    <row r="88" spans="5:7" x14ac:dyDescent="0.25">
      <c r="E88" s="1">
        <v>86</v>
      </c>
      <c r="F88" s="7">
        <v>-21.754385964912281</v>
      </c>
      <c r="G88" s="7">
        <v>-24.561403508771932</v>
      </c>
    </row>
    <row r="89" spans="5:7" x14ac:dyDescent="0.25">
      <c r="E89" s="1">
        <v>87</v>
      </c>
      <c r="F89" s="7">
        <v>-21.871345029239766</v>
      </c>
      <c r="G89" s="7">
        <v>-24.444444444444443</v>
      </c>
    </row>
    <row r="90" spans="5:7" x14ac:dyDescent="0.25">
      <c r="E90" s="1">
        <v>88</v>
      </c>
      <c r="F90" s="7">
        <v>-21.988304093567251</v>
      </c>
      <c r="G90" s="7">
        <v>-24.444444444444443</v>
      </c>
    </row>
    <row r="91" spans="5:7" x14ac:dyDescent="0.25">
      <c r="E91" s="1">
        <v>89</v>
      </c>
      <c r="F91" s="7">
        <v>-22.251461988304094</v>
      </c>
      <c r="G91" s="7">
        <v>-24.473684210526315</v>
      </c>
    </row>
    <row r="92" spans="5:7" x14ac:dyDescent="0.25">
      <c r="E92" s="1">
        <v>90</v>
      </c>
      <c r="F92" s="7">
        <v>-22.748538011695906</v>
      </c>
      <c r="G92" s="7">
        <v>-24.415204678362571</v>
      </c>
    </row>
    <row r="93" spans="5:7" x14ac:dyDescent="0.25">
      <c r="E93" s="1">
        <v>91</v>
      </c>
      <c r="F93" s="7">
        <v>-23.099415204678362</v>
      </c>
      <c r="G93" s="7">
        <v>-24.502923976608187</v>
      </c>
    </row>
    <row r="94" spans="5:7" x14ac:dyDescent="0.25">
      <c r="E94" s="1">
        <v>92</v>
      </c>
      <c r="F94" s="7">
        <v>-23.245614035087719</v>
      </c>
      <c r="G94" s="7">
        <v>-24.473684210526315</v>
      </c>
    </row>
    <row r="95" spans="5:7" x14ac:dyDescent="0.25">
      <c r="E95" s="1">
        <v>93</v>
      </c>
      <c r="F95" s="7">
        <v>-23.421052631578945</v>
      </c>
      <c r="G95" s="7">
        <v>-24.532163742690059</v>
      </c>
    </row>
    <row r="96" spans="5:7" x14ac:dyDescent="0.25">
      <c r="E96" s="1">
        <v>94</v>
      </c>
      <c r="F96" s="7">
        <v>-23.508771929824562</v>
      </c>
      <c r="G96" s="7">
        <v>-24.473684210526315</v>
      </c>
    </row>
    <row r="97" spans="5:7" x14ac:dyDescent="0.25">
      <c r="E97" s="1">
        <v>95</v>
      </c>
      <c r="F97" s="7">
        <v>-23.596491228070175</v>
      </c>
      <c r="G97" s="7">
        <v>-24.532163742690059</v>
      </c>
    </row>
    <row r="98" spans="5:7" x14ac:dyDescent="0.25">
      <c r="E98" s="1">
        <v>96</v>
      </c>
      <c r="F98" s="7">
        <v>-23.684210526315788</v>
      </c>
      <c r="G98" s="7">
        <v>-24.532163742690059</v>
      </c>
    </row>
    <row r="99" spans="5:7" x14ac:dyDescent="0.25">
      <c r="E99" s="1">
        <v>97</v>
      </c>
      <c r="F99" s="7">
        <v>-23.771929824561404</v>
      </c>
      <c r="G99" s="7">
        <v>-24.473684210526315</v>
      </c>
    </row>
    <row r="100" spans="5:7" x14ac:dyDescent="0.25">
      <c r="E100" s="1">
        <v>98</v>
      </c>
      <c r="F100" s="7">
        <v>-23.801169590643276</v>
      </c>
      <c r="G100" s="7">
        <v>-24.707602339181285</v>
      </c>
    </row>
    <row r="101" spans="5:7" x14ac:dyDescent="0.25">
      <c r="E101" s="1">
        <v>99</v>
      </c>
      <c r="F101" s="7">
        <v>-23.742690058479532</v>
      </c>
      <c r="G101" s="7">
        <v>-24.941520467836256</v>
      </c>
    </row>
    <row r="102" spans="5:7" x14ac:dyDescent="0.25">
      <c r="E102" s="1">
        <v>100</v>
      </c>
      <c r="F102" s="7">
        <v>-23.625730994152047</v>
      </c>
      <c r="G102" s="7">
        <v>-25.204678362573098</v>
      </c>
    </row>
    <row r="103" spans="5:7" x14ac:dyDescent="0.25">
      <c r="E103" s="1">
        <v>101</v>
      </c>
      <c r="F103" s="7">
        <v>-23.771929824561404</v>
      </c>
      <c r="G103" s="7">
        <v>-25.380116959064328</v>
      </c>
    </row>
    <row r="104" spans="5:7" x14ac:dyDescent="0.25">
      <c r="E104" s="1">
        <v>102</v>
      </c>
      <c r="F104" s="7">
        <v>-23.976608187134502</v>
      </c>
      <c r="G104" s="7">
        <v>-25.292397660818715</v>
      </c>
    </row>
    <row r="105" spans="5:7" x14ac:dyDescent="0.25">
      <c r="E105" s="1">
        <v>103</v>
      </c>
      <c r="F105" s="7">
        <v>-24.210526315789473</v>
      </c>
      <c r="G105" s="7">
        <v>-25.146198830409357</v>
      </c>
    </row>
    <row r="106" spans="5:7" x14ac:dyDescent="0.25">
      <c r="E106" s="1">
        <v>104</v>
      </c>
      <c r="F106" s="7">
        <v>-24.473684210526315</v>
      </c>
      <c r="G106" s="7">
        <v>-25.23391812865497</v>
      </c>
    </row>
    <row r="107" spans="5:7" x14ac:dyDescent="0.25">
      <c r="E107" s="1">
        <v>105</v>
      </c>
      <c r="F107" s="7">
        <v>-24.619883040935672</v>
      </c>
      <c r="G107" s="7">
        <v>-25.146198830409357</v>
      </c>
    </row>
    <row r="108" spans="5:7" x14ac:dyDescent="0.25">
      <c r="E108" s="1">
        <v>106</v>
      </c>
      <c r="F108" s="7">
        <v>-24.795321637426902</v>
      </c>
      <c r="G108" s="7">
        <v>-25.292397660818715</v>
      </c>
    </row>
    <row r="109" spans="5:7" x14ac:dyDescent="0.25">
      <c r="E109" s="1">
        <v>107</v>
      </c>
      <c r="F109" s="7">
        <v>-24.76608187134503</v>
      </c>
      <c r="G109" s="7">
        <v>-25.730994152046783</v>
      </c>
    </row>
    <row r="110" spans="5:7" x14ac:dyDescent="0.25">
      <c r="E110" s="1">
        <v>108</v>
      </c>
      <c r="F110" s="7">
        <v>-24.649122807017545</v>
      </c>
      <c r="G110" s="7">
        <v>-25.87719298245614</v>
      </c>
    </row>
    <row r="111" spans="5:7" x14ac:dyDescent="0.25">
      <c r="E111" s="1">
        <v>109</v>
      </c>
      <c r="F111" s="7">
        <v>-24.385964912280702</v>
      </c>
      <c r="G111" s="7">
        <v>-25.818713450292396</v>
      </c>
    </row>
    <row r="112" spans="5:7" x14ac:dyDescent="0.25">
      <c r="E112" s="1">
        <v>110</v>
      </c>
      <c r="F112" s="7">
        <v>-24.152046783625732</v>
      </c>
      <c r="G112" s="7">
        <v>-26.111111111111111</v>
      </c>
    </row>
    <row r="113" spans="5:7" x14ac:dyDescent="0.25">
      <c r="E113" s="1">
        <v>111</v>
      </c>
      <c r="F113" s="7">
        <v>-24.035087719298247</v>
      </c>
      <c r="G113" s="7">
        <v>-26.228070175438596</v>
      </c>
    </row>
    <row r="114" spans="5:7" x14ac:dyDescent="0.25">
      <c r="E114" s="1">
        <v>112</v>
      </c>
      <c r="F114" s="7">
        <v>-23.859649122807017</v>
      </c>
      <c r="G114" s="7">
        <v>-26.403508771929822</v>
      </c>
    </row>
    <row r="115" spans="5:7" x14ac:dyDescent="0.25">
      <c r="E115" s="1">
        <v>113</v>
      </c>
      <c r="F115" s="7">
        <v>-23.918128654970761</v>
      </c>
      <c r="G115" s="7">
        <v>-26.549707602339183</v>
      </c>
    </row>
    <row r="116" spans="5:7" x14ac:dyDescent="0.25">
      <c r="E116" s="1">
        <v>114</v>
      </c>
      <c r="F116" s="7">
        <v>-24.473684210526315</v>
      </c>
      <c r="G116" s="7">
        <v>-26.725146198830409</v>
      </c>
    </row>
    <row r="117" spans="5:7" x14ac:dyDescent="0.25">
      <c r="E117" s="1">
        <v>115</v>
      </c>
      <c r="F117" s="7">
        <v>-23.654970760233919</v>
      </c>
      <c r="G117" s="7">
        <v>-27.368421052631579</v>
      </c>
    </row>
    <row r="118" spans="5:7" x14ac:dyDescent="0.25">
      <c r="E118" s="1">
        <v>116</v>
      </c>
      <c r="F118" s="7">
        <v>-23.508771929824562</v>
      </c>
      <c r="G118" s="7">
        <v>-27.397660818713451</v>
      </c>
    </row>
    <row r="119" spans="5:7" x14ac:dyDescent="0.25">
      <c r="E119" s="1">
        <v>117</v>
      </c>
      <c r="F119" s="7">
        <v>-23.128654970760234</v>
      </c>
      <c r="G119" s="7">
        <v>-27.573099415204677</v>
      </c>
    </row>
    <row r="120" spans="5:7" x14ac:dyDescent="0.25">
      <c r="E120" s="1">
        <v>118</v>
      </c>
      <c r="F120" s="7">
        <v>-22.777777777777779</v>
      </c>
      <c r="G120" s="7">
        <v>-27.631578947368421</v>
      </c>
    </row>
    <row r="121" spans="5:7" x14ac:dyDescent="0.25">
      <c r="E121" s="1">
        <v>119</v>
      </c>
      <c r="F121" s="7">
        <v>-22.602339181286549</v>
      </c>
      <c r="G121" s="7">
        <v>-27.923976608187132</v>
      </c>
    </row>
    <row r="122" spans="5:7" x14ac:dyDescent="0.25">
      <c r="E122" s="1">
        <v>120</v>
      </c>
      <c r="F122" s="7">
        <v>-22.573099415204677</v>
      </c>
      <c r="G122" s="7">
        <v>-28.274853801169591</v>
      </c>
    </row>
    <row r="123" spans="5:7" x14ac:dyDescent="0.25">
      <c r="E123" s="1">
        <v>121</v>
      </c>
      <c r="F123" s="7">
        <v>-22.573099415204677</v>
      </c>
      <c r="G123" s="7">
        <v>-28.274853801169591</v>
      </c>
    </row>
    <row r="124" spans="5:7" x14ac:dyDescent="0.25">
      <c r="E124" s="1">
        <v>122</v>
      </c>
      <c r="F124" s="7">
        <v>-22.719298245614034</v>
      </c>
      <c r="G124" s="7">
        <v>-28.538011695906434</v>
      </c>
    </row>
    <row r="125" spans="5:7" x14ac:dyDescent="0.25">
      <c r="E125" s="1">
        <v>123</v>
      </c>
      <c r="F125" s="7">
        <v>-22.836257309941519</v>
      </c>
      <c r="G125" s="7">
        <v>-28.654970760233915</v>
      </c>
    </row>
    <row r="126" spans="5:7" x14ac:dyDescent="0.25">
      <c r="E126" s="1">
        <v>124</v>
      </c>
      <c r="F126" s="7">
        <v>-23.274853801169591</v>
      </c>
      <c r="G126" s="7">
        <v>-28.830409356725145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Single</vt:lpstr>
      <vt:lpstr>Mass (v2)</vt:lpstr>
      <vt:lpstr>Nebulas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Dan</cp:lastModifiedBy>
  <dcterms:created xsi:type="dcterms:W3CDTF">2024-10-25T14:45:49Z</dcterms:created>
  <dcterms:modified xsi:type="dcterms:W3CDTF">2024-10-26T23:56:13Z</dcterms:modified>
</cp:coreProperties>
</file>