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Dan\Temp\"/>
    </mc:Choice>
  </mc:AlternateContent>
  <xr:revisionPtr revIDLastSave="0" documentId="13_ncr:1_{4C54FC1D-C5E3-4C7F-995C-809D60C343FC}" xr6:coauthVersionLast="47" xr6:coauthVersionMax="47" xr10:uidLastSave="{00000000-0000-0000-0000-000000000000}"/>
  <bookViews>
    <workbookView xWindow="-120" yWindow="-120" windowWidth="29040" windowHeight="15720" xr2:uid="{393C8008-A811-4E85-9A57-2CD745F1B20F}"/>
  </bookViews>
  <sheets>
    <sheet name="Single" sheetId="1" r:id="rId1"/>
    <sheet name="Mass (v2)" sheetId="5" r:id="rId2"/>
    <sheet name="Bassen Rift"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 i="5" l="1"/>
  <c r="D2" i="5" s="1"/>
  <c r="J8" i="5"/>
  <c r="E2" i="5" s="1"/>
  <c r="M8" i="5"/>
  <c r="D12" i="5" s="1"/>
  <c r="N8" i="5"/>
  <c r="Q8" i="5"/>
  <c r="R8" i="5"/>
  <c r="I11" i="5"/>
  <c r="J11" i="5"/>
  <c r="M11" i="5"/>
  <c r="N11" i="5"/>
  <c r="Q11" i="5"/>
  <c r="R11" i="5"/>
  <c r="E12" i="5"/>
  <c r="D3" i="5"/>
  <c r="E3" i="5"/>
  <c r="D13" i="5"/>
  <c r="E13" i="5"/>
  <c r="I14" i="5"/>
  <c r="J14" i="5"/>
  <c r="M14" i="5"/>
  <c r="N14" i="5"/>
  <c r="Q14" i="5"/>
  <c r="R14" i="5"/>
  <c r="I17" i="5"/>
  <c r="J17" i="5"/>
  <c r="M17" i="5"/>
  <c r="N17" i="5"/>
  <c r="Q17" i="5"/>
  <c r="R17" i="5"/>
  <c r="I20" i="5"/>
  <c r="J20" i="5"/>
  <c r="M20" i="5"/>
  <c r="N20" i="5"/>
  <c r="Q20" i="5"/>
  <c r="R20" i="5"/>
  <c r="E5" i="5"/>
  <c r="D15" i="5"/>
  <c r="E14" i="5"/>
  <c r="E15" i="5"/>
  <c r="D4" i="5"/>
  <c r="D16" i="5"/>
  <c r="D6" i="5"/>
  <c r="E4" i="5"/>
  <c r="E16" i="5"/>
  <c r="E6" i="5"/>
  <c r="D14" i="5"/>
  <c r="D5" i="5"/>
  <c r="D22" i="5"/>
  <c r="E22" i="5"/>
  <c r="D23" i="5"/>
  <c r="E23" i="5"/>
  <c r="I23" i="5"/>
  <c r="J23" i="5"/>
  <c r="M23" i="5"/>
  <c r="N23" i="5"/>
  <c r="Q23" i="5"/>
  <c r="R23" i="5"/>
  <c r="I26" i="5"/>
  <c r="J26" i="5"/>
  <c r="M26" i="5"/>
  <c r="N26" i="5"/>
  <c r="Q26" i="5"/>
  <c r="R26" i="5"/>
  <c r="I29" i="5"/>
  <c r="J29" i="5"/>
  <c r="M29" i="5"/>
  <c r="N29" i="5"/>
  <c r="Q29" i="5"/>
  <c r="R29" i="5"/>
  <c r="I32" i="5"/>
  <c r="J32" i="5"/>
  <c r="M32" i="5"/>
  <c r="N32" i="5"/>
  <c r="Q32" i="5"/>
  <c r="R32" i="5"/>
  <c r="I35" i="5"/>
  <c r="J35" i="5"/>
  <c r="M35" i="5"/>
  <c r="N35" i="5"/>
  <c r="Q35" i="5"/>
  <c r="R35" i="5"/>
  <c r="G7" i="1"/>
  <c r="G9" i="1" s="1"/>
  <c r="G13" i="1" s="1"/>
  <c r="F7" i="1"/>
  <c r="F9" i="1" s="1"/>
  <c r="F13" i="1" s="1"/>
  <c r="D24" i="5"/>
  <c r="D18" i="5"/>
  <c r="D29" i="5"/>
  <c r="D30" i="5"/>
  <c r="E24" i="5"/>
  <c r="E18" i="5"/>
  <c r="E29" i="5"/>
  <c r="E30" i="5"/>
  <c r="D7" i="5"/>
  <c r="D25" i="5"/>
  <c r="D9" i="5"/>
  <c r="D31" i="5"/>
  <c r="D11" i="5"/>
  <c r="E7" i="5"/>
  <c r="E25" i="5"/>
  <c r="E9" i="5"/>
  <c r="E31" i="5"/>
  <c r="E11" i="5"/>
  <c r="D17" i="5"/>
  <c r="D26" i="5"/>
  <c r="D27" i="5"/>
  <c r="D19" i="5"/>
  <c r="D10" i="5"/>
  <c r="D21" i="5"/>
  <c r="E17" i="5"/>
  <c r="E26" i="5"/>
  <c r="E27" i="5"/>
  <c r="E19" i="5"/>
  <c r="E10" i="5"/>
  <c r="E21" i="5"/>
  <c r="D8" i="5"/>
  <c r="D28" i="5"/>
  <c r="D20" i="5"/>
  <c r="E8" i="5"/>
  <c r="E28" i="5"/>
  <c r="E2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E3" authorId="0" shapeId="0" xr:uid="{202A45A1-51FD-4D46-94F0-D011F0F7F2E2}">
      <text>
        <r>
          <rPr>
            <sz val="9"/>
            <color indexed="81"/>
            <rFont val="Tahoma"/>
            <family val="2"/>
          </rPr>
          <t>The "anchor" point. Doesn't have to be too far, as long as it is a specific and (re)identifiable location. Measured in source pixels.</t>
        </r>
      </text>
    </comment>
    <comment ref="E5" authorId="0" shapeId="0" xr:uid="{F4D0EE46-3036-4EC4-AE8D-D4B7A1263246}">
      <text>
        <r>
          <rPr>
            <sz val="9"/>
            <color indexed="81"/>
            <rFont val="Tahoma"/>
            <family val="2"/>
          </rPr>
          <t>The target location, in source pixel coordinates.</t>
        </r>
      </text>
    </comment>
    <comment ref="E7" authorId="0" shapeId="0" xr:uid="{618F9FEE-2F0B-4881-BAC9-568D9ECAD75D}">
      <text>
        <r>
          <rPr>
            <sz val="9"/>
            <color indexed="81"/>
            <rFont val="Tahoma"/>
            <family val="2"/>
          </rPr>
          <t xml:space="preserve">The difference in source pixels between the target and the origin. Change the formula to have the lesser subtracted from the greater.
</t>
        </r>
        <r>
          <rPr>
            <b/>
            <sz val="9"/>
            <color indexed="81"/>
            <rFont val="Tahoma"/>
            <family val="2"/>
          </rPr>
          <t>(May need to re-evaluate this, if some coordinates are "greater" then the origin and some are "lesser".)</t>
        </r>
      </text>
    </comment>
    <comment ref="E9" authorId="0" shapeId="0" xr:uid="{CABF22D6-E17B-4D8F-BFEE-6246A4A4B373}">
      <text>
        <r>
          <rPr>
            <sz val="9"/>
            <color indexed="81"/>
            <rFont val="Tahoma"/>
            <family val="2"/>
          </rPr>
          <t xml:space="preserve">The number of pixels that define a lightyear divide the relative coordinates to convert the distance into lightyears. Example, on the CBS 2017 map, it is 34.2 pixels per lightyear.
Change the divisor, based on the source material.
</t>
        </r>
      </text>
    </comment>
    <comment ref="E11" authorId="0" shapeId="0" xr:uid="{75C4554E-AA63-44D0-B74B-5ED319BAAF62}">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4"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of an axis is either added to the converted lightyears or subtracted, based on whether or not the location is on the positive or negative side of that axis origin (0).
For example, if the anchor is located at 0, 20, then 0 is added to the X value for converted lightyears and 20 is added for the Y axis. </t>
        </r>
      </text>
    </comment>
  </commentList>
</comments>
</file>

<file path=xl/sharedStrings.xml><?xml version="1.0" encoding="utf-8"?>
<sst xmlns="http://schemas.openxmlformats.org/spreadsheetml/2006/main" count="30" uniqueCount="17">
  <si>
    <t>X</t>
  </si>
  <si>
    <t>Y</t>
  </si>
  <si>
    <t>Rough Coords:</t>
  </si>
  <si>
    <t>Final coords:</t>
  </si>
  <si>
    <t>Sector modifiers:</t>
  </si>
  <si>
    <t>Converted lightyears:</t>
  </si>
  <si>
    <t>Pixels per lightyear</t>
  </si>
  <si>
    <t>(by source)</t>
  </si>
  <si>
    <t>CBS 2017 (map)</t>
  </si>
  <si>
    <t>Difference:</t>
  </si>
  <si>
    <t>"Anchor" Origin:</t>
  </si>
  <si>
    <t>Change the formulas in row 9 per the comment.</t>
  </si>
  <si>
    <t>Change the values only in rows 3, 5, &amp; 11.</t>
  </si>
  <si>
    <t>Source pixels/ly:</t>
  </si>
  <si>
    <t xml:space="preserve">Note: this is known </t>
  </si>
  <si>
    <t>to work on a +X, +Y</t>
  </si>
  <si>
    <t>quadrant.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</si>
</sst>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2" borderId="0" xfId="0" applyFill="1" applyAlignment="1">
      <alignment horizontal="center"/>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2" fontId="0" fillId="0" borderId="0" xfId="0" applyNumberFormat="1"/>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applyAlignment="1"/>
    <xf numFmtId="0" fontId="0" fillId="3" borderId="0"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2:K13"/>
  <sheetViews>
    <sheetView tabSelected="1" workbookViewId="0">
      <selection activeCell="F3" sqref="F3"/>
    </sheetView>
  </sheetViews>
  <sheetFormatPr defaultRowHeight="15" x14ac:dyDescent="0.25"/>
  <cols>
    <col min="1" max="1" width="21.85546875" style="3" customWidth="1"/>
    <col min="2" max="4" width="8.7109375" style="2"/>
    <col min="8" max="9" width="8.7109375" style="9"/>
  </cols>
  <sheetData>
    <row r="2" spans="1:11" x14ac:dyDescent="0.25">
      <c r="A2" s="1" t="s">
        <v>6</v>
      </c>
      <c r="E2" s="3"/>
      <c r="F2" s="1" t="s">
        <v>0</v>
      </c>
      <c r="G2" s="1" t="s">
        <v>1</v>
      </c>
    </row>
    <row r="3" spans="1:11" x14ac:dyDescent="0.25">
      <c r="A3" s="1" t="s">
        <v>7</v>
      </c>
      <c r="E3" s="4" t="s">
        <v>10</v>
      </c>
      <c r="F3" s="6">
        <v>3951</v>
      </c>
      <c r="G3" s="6">
        <v>2218</v>
      </c>
      <c r="K3" t="s">
        <v>12</v>
      </c>
    </row>
    <row r="4" spans="1:11" ht="15.75" thickBot="1" x14ac:dyDescent="0.3">
      <c r="E4" s="3"/>
      <c r="F4" s="2"/>
      <c r="G4" s="2"/>
      <c r="K4" t="s">
        <v>11</v>
      </c>
    </row>
    <row r="5" spans="1:11" ht="15.75" thickBot="1" x14ac:dyDescent="0.3">
      <c r="A5" s="3" t="s">
        <v>8</v>
      </c>
      <c r="B5" s="2">
        <v>34.200000000000003</v>
      </c>
      <c r="E5" s="4" t="s">
        <v>2</v>
      </c>
      <c r="F5" s="10">
        <v>4277</v>
      </c>
      <c r="G5" s="10">
        <v>1536</v>
      </c>
    </row>
    <row r="6" spans="1:11" x14ac:dyDescent="0.25">
      <c r="E6" s="3"/>
      <c r="F6" s="2"/>
      <c r="G6" s="2"/>
    </row>
    <row r="7" spans="1:11" x14ac:dyDescent="0.25">
      <c r="E7" s="4" t="s">
        <v>9</v>
      </c>
      <c r="F7" s="5">
        <f>F5-F3</f>
        <v>326</v>
      </c>
      <c r="G7" s="5">
        <f>G3-G5</f>
        <v>682</v>
      </c>
    </row>
    <row r="8" spans="1:11" x14ac:dyDescent="0.25">
      <c r="E8" s="3"/>
      <c r="F8" s="2"/>
      <c r="G8" s="2"/>
    </row>
    <row r="9" spans="1:11" x14ac:dyDescent="0.25">
      <c r="E9" s="4" t="s">
        <v>5</v>
      </c>
      <c r="F9" s="8">
        <f>F7/34.2</f>
        <v>9.5321637426900576</v>
      </c>
      <c r="G9" s="8">
        <f>G7/34.2</f>
        <v>19.941520467836256</v>
      </c>
    </row>
    <row r="10" spans="1:11" x14ac:dyDescent="0.25">
      <c r="E10" s="3"/>
      <c r="F10" s="2"/>
      <c r="G10" s="2"/>
    </row>
    <row r="11" spans="1:11" x14ac:dyDescent="0.25">
      <c r="E11" s="4" t="s">
        <v>4</v>
      </c>
      <c r="F11" s="14">
        <v>0</v>
      </c>
      <c r="G11" s="14">
        <v>20</v>
      </c>
    </row>
    <row r="12" spans="1:11" x14ac:dyDescent="0.25">
      <c r="E12" s="3"/>
      <c r="F12" s="2"/>
      <c r="G12" s="2"/>
    </row>
    <row r="13" spans="1:11" x14ac:dyDescent="0.25">
      <c r="E13" s="4" t="s">
        <v>3</v>
      </c>
      <c r="F13" s="8">
        <f>F9+F11</f>
        <v>9.5321637426900576</v>
      </c>
      <c r="G13" s="8">
        <f>G9+G11</f>
        <v>39.941520467836256</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R35"/>
  <sheetViews>
    <sheetView workbookViewId="0">
      <selection activeCell="J5" sqref="J5"/>
    </sheetView>
  </sheetViews>
  <sheetFormatPr defaultRowHeight="15" x14ac:dyDescent="0.25"/>
  <cols>
    <col min="1" max="1" width="18.28515625" bestFit="1" customWidth="1"/>
    <col min="4" max="5" width="9.140625" style="7"/>
  </cols>
  <sheetData>
    <row r="1" spans="1:18" x14ac:dyDescent="0.25">
      <c r="A1" s="13" t="s">
        <v>14</v>
      </c>
      <c r="B1" s="2"/>
      <c r="C1" s="2"/>
      <c r="D1" s="12" t="s">
        <v>0</v>
      </c>
      <c r="E1" s="12" t="s">
        <v>1</v>
      </c>
      <c r="H1" s="2"/>
      <c r="I1" s="1" t="s">
        <v>0</v>
      </c>
      <c r="J1" s="1" t="s">
        <v>1</v>
      </c>
    </row>
    <row r="2" spans="1:18" x14ac:dyDescent="0.25">
      <c r="A2" s="13" t="s">
        <v>15</v>
      </c>
      <c r="B2" s="2"/>
      <c r="C2" s="1">
        <v>1</v>
      </c>
      <c r="D2" s="8">
        <f>I8</f>
        <v>-115.52631578947367</v>
      </c>
      <c r="E2" s="8">
        <f>J8</f>
        <v>84.853801169590639</v>
      </c>
      <c r="H2" s="4" t="s">
        <v>10</v>
      </c>
      <c r="I2" s="6">
        <v>3951</v>
      </c>
      <c r="J2" s="6">
        <v>2218</v>
      </c>
    </row>
    <row r="3" spans="1:18" x14ac:dyDescent="0.25">
      <c r="A3" s="13" t="s">
        <v>16</v>
      </c>
      <c r="B3" s="2"/>
      <c r="C3" s="1">
        <v>2</v>
      </c>
      <c r="D3" s="8">
        <f ca="1">INDIRECT("I" &amp; (8+ (ROW()-2)*3))</f>
        <v>-115.52631578947367</v>
      </c>
      <c r="E3" s="8">
        <f ca="1">INDIRECT("J" &amp; (8+ (ROW()-2)*3))</f>
        <v>84.853801169590639</v>
      </c>
      <c r="H3" s="4" t="s">
        <v>13</v>
      </c>
      <c r="I3" s="6">
        <v>34.200000000000003</v>
      </c>
      <c r="J3" s="2"/>
    </row>
    <row r="4" spans="1:18" x14ac:dyDescent="0.25">
      <c r="A4" s="13"/>
      <c r="B4" s="2"/>
      <c r="C4" s="1">
        <v>3</v>
      </c>
      <c r="D4" s="8">
        <f ca="1">INDIRECT("I" &amp; (8+ (ROW()-2)*3))</f>
        <v>-115.52631578947367</v>
      </c>
      <c r="E4" s="8">
        <f ca="1">INDIRECT("J" &amp; (8+ (ROW()-2)*3))</f>
        <v>84.853801169590639</v>
      </c>
      <c r="H4" s="4" t="s">
        <v>4</v>
      </c>
      <c r="I4" s="6">
        <v>0</v>
      </c>
      <c r="J4" s="6">
        <v>20</v>
      </c>
    </row>
    <row r="5" spans="1:18" x14ac:dyDescent="0.25">
      <c r="A5" s="1" t="s">
        <v>6</v>
      </c>
      <c r="B5" s="2"/>
      <c r="C5" s="1">
        <v>4</v>
      </c>
      <c r="D5" s="8">
        <f ca="1">INDIRECT("I" &amp; (8+ (ROW()-2)*3))</f>
        <v>-115.52631578947367</v>
      </c>
      <c r="E5" s="8">
        <f ca="1">INDIRECT("J" &amp; (8+ (ROW()-2)*3))</f>
        <v>84.853801169590639</v>
      </c>
      <c r="H5" s="4"/>
      <c r="I5" s="2"/>
      <c r="J5" s="2"/>
    </row>
    <row r="6" spans="1:18" ht="15.75" thickBot="1" x14ac:dyDescent="0.3">
      <c r="A6" s="1" t="s">
        <v>7</v>
      </c>
      <c r="B6" s="2"/>
      <c r="C6" s="1">
        <v>5</v>
      </c>
      <c r="D6" s="8">
        <f ca="1">INDIRECT("I" &amp; (8+ (ROW()-2)*3))</f>
        <v>-115.52631578947367</v>
      </c>
      <c r="E6" s="8">
        <f ca="1">INDIRECT("J" &amp; (8+ (ROW()-2)*3))</f>
        <v>84.853801169590639</v>
      </c>
      <c r="I6" s="1" t="s">
        <v>0</v>
      </c>
      <c r="J6" s="1" t="s">
        <v>1</v>
      </c>
    </row>
    <row r="7" spans="1:18" ht="15.75" thickBot="1" x14ac:dyDescent="0.3">
      <c r="A7" s="3"/>
      <c r="B7" s="2"/>
      <c r="C7" s="1">
        <v>6</v>
      </c>
      <c r="D7" s="8">
        <f ca="1">INDIRECT("I" &amp; (8+ (ROW()-2)*3))</f>
        <v>-115.52631578947367</v>
      </c>
      <c r="E7" s="8">
        <f ca="1">INDIRECT("J" &amp; (8+ (ROW()-2)*3))</f>
        <v>84.853801169590639</v>
      </c>
      <c r="H7" s="11">
        <v>1</v>
      </c>
      <c r="I7" s="10"/>
      <c r="J7" s="10"/>
      <c r="L7" s="11">
        <v>11</v>
      </c>
      <c r="M7" s="10"/>
      <c r="N7" s="10"/>
      <c r="P7" s="11">
        <v>21</v>
      </c>
      <c r="Q7" s="10"/>
      <c r="R7" s="10"/>
    </row>
    <row r="8" spans="1:18" x14ac:dyDescent="0.25">
      <c r="A8" s="3" t="s">
        <v>8</v>
      </c>
      <c r="B8" s="2">
        <v>34.200000000000003</v>
      </c>
      <c r="C8" s="1">
        <v>7</v>
      </c>
      <c r="D8" s="8">
        <f ca="1">INDIRECT("I" &amp; (8+ (ROW()-2)*3))</f>
        <v>-115.52631578947367</v>
      </c>
      <c r="E8" s="8">
        <f ca="1">INDIRECT("J" &amp; (8+ (ROW()-2)*3))</f>
        <v>84.853801169590639</v>
      </c>
      <c r="H8" s="4"/>
      <c r="I8" s="8">
        <f>((I7-$I$2)/$I$3)+$I$4</f>
        <v>-115.52631578947367</v>
      </c>
      <c r="J8" s="8">
        <f>(($J$2-J7)/$I$3)+$J$4</f>
        <v>84.853801169590639</v>
      </c>
      <c r="L8" s="4"/>
      <c r="M8" s="8">
        <f>((M7-$I$2)/$I$3)+$I$4</f>
        <v>-115.52631578947367</v>
      </c>
      <c r="N8" s="8">
        <f>(($J$2-N7)/$I$3)+$J$4</f>
        <v>84.853801169590639</v>
      </c>
      <c r="P8" s="4"/>
      <c r="Q8" s="8">
        <f>((Q7-$I$2)/$I$3)+$I$4</f>
        <v>-115.52631578947367</v>
      </c>
      <c r="R8" s="8">
        <f>(($J$2-R7)/$I$3)+$J$4</f>
        <v>84.853801169590639</v>
      </c>
    </row>
    <row r="9" spans="1:18" ht="15.75" thickBot="1" x14ac:dyDescent="0.3">
      <c r="A9" s="3"/>
      <c r="B9" s="2"/>
      <c r="C9" s="1">
        <v>8</v>
      </c>
      <c r="D9" s="8">
        <f ca="1">INDIRECT("I" &amp; (8+ (ROW()-2)*3))</f>
        <v>-115.52631578947367</v>
      </c>
      <c r="E9" s="8">
        <f ca="1">INDIRECT("J" &amp; (8+ (ROW()-2)*3))</f>
        <v>84.853801169590639</v>
      </c>
      <c r="L9" s="3"/>
      <c r="M9" s="2"/>
      <c r="N9" s="2"/>
      <c r="P9" s="3"/>
      <c r="Q9" s="2"/>
      <c r="R9" s="2"/>
    </row>
    <row r="10" spans="1:18" ht="15.75" thickBot="1" x14ac:dyDescent="0.3">
      <c r="A10" s="3"/>
      <c r="B10" s="2"/>
      <c r="C10" s="1">
        <v>9</v>
      </c>
      <c r="D10" s="8">
        <f ca="1">INDIRECT("I" &amp; (8+ (ROW()-2)*3))</f>
        <v>-115.52631578947367</v>
      </c>
      <c r="E10" s="8">
        <f ca="1">INDIRECT("J" &amp; (8+ (ROW()-2)*3))</f>
        <v>84.853801169590639</v>
      </c>
      <c r="H10" s="11">
        <v>2</v>
      </c>
      <c r="I10" s="10"/>
      <c r="J10" s="10"/>
      <c r="L10" s="11">
        <v>12</v>
      </c>
      <c r="M10" s="10"/>
      <c r="N10" s="10"/>
      <c r="P10" s="11">
        <v>22</v>
      </c>
      <c r="Q10" s="10"/>
      <c r="R10" s="10"/>
    </row>
    <row r="11" spans="1:18" x14ac:dyDescent="0.25">
      <c r="A11" s="3"/>
      <c r="B11" s="2"/>
      <c r="C11" s="1">
        <v>10</v>
      </c>
      <c r="D11" s="8">
        <f ca="1">INDIRECT("I" &amp; (8+ (ROW()-2)*3))</f>
        <v>-115.52631578947367</v>
      </c>
      <c r="E11" s="8">
        <f ca="1">INDIRECT("J" &amp; (8+ (ROW()-2)*3))</f>
        <v>84.853801169590639</v>
      </c>
      <c r="H11" s="4"/>
      <c r="I11" s="8">
        <f>((I10-$I$2)/$I$3)+$I$4</f>
        <v>-115.52631578947367</v>
      </c>
      <c r="J11" s="8">
        <f>(($J$2-J10)/$I$3)+$J$4</f>
        <v>84.853801169590639</v>
      </c>
      <c r="L11" s="4"/>
      <c r="M11" s="8">
        <f>((M10-$I$2)/$I$3)+$I$4</f>
        <v>-115.52631578947367</v>
      </c>
      <c r="N11" s="8">
        <f>(($J$2-N10)/$I$3)+$J$4</f>
        <v>84.853801169590639</v>
      </c>
      <c r="P11" s="4"/>
      <c r="Q11" s="8">
        <f>((Q10-$I$2)/$I$3)+$I$4</f>
        <v>-115.52631578947367</v>
      </c>
      <c r="R11" s="8">
        <f>(($J$2-R10)/$I$3)+$J$4</f>
        <v>84.853801169590639</v>
      </c>
    </row>
    <row r="12" spans="1:18" ht="15.75" thickBot="1" x14ac:dyDescent="0.3">
      <c r="A12" s="3"/>
      <c r="B12" s="2"/>
      <c r="C12" s="1">
        <v>11</v>
      </c>
      <c r="D12" s="8">
        <f>M8</f>
        <v>-115.52631578947367</v>
      </c>
      <c r="E12" s="8">
        <f>N8</f>
        <v>84.853801169590639</v>
      </c>
      <c r="H12" s="3"/>
      <c r="I12" s="2"/>
      <c r="J12" s="2"/>
      <c r="L12" s="3"/>
      <c r="M12" s="2"/>
      <c r="N12" s="2"/>
      <c r="P12" s="3"/>
      <c r="Q12" s="2"/>
      <c r="R12" s="2"/>
    </row>
    <row r="13" spans="1:18" ht="15.75" thickBot="1" x14ac:dyDescent="0.3">
      <c r="A13" s="3"/>
      <c r="B13" s="2"/>
      <c r="C13" s="1">
        <v>12</v>
      </c>
      <c r="D13" s="8">
        <f ca="1">INDIRECT("M" &amp; (8+ (ROW()-12)*3))</f>
        <v>-115.52631578947367</v>
      </c>
      <c r="E13" s="8">
        <f ca="1">INDIRECT("N" &amp; (8+ (ROW()-12)*3))</f>
        <v>84.853801169590639</v>
      </c>
      <c r="H13" s="11">
        <v>3</v>
      </c>
      <c r="I13" s="10"/>
      <c r="J13" s="10"/>
      <c r="L13" s="11">
        <v>13</v>
      </c>
      <c r="M13" s="10"/>
      <c r="N13" s="10"/>
      <c r="P13" s="11">
        <v>23</v>
      </c>
      <c r="Q13" s="10"/>
      <c r="R13" s="10"/>
    </row>
    <row r="14" spans="1:18" x14ac:dyDescent="0.25">
      <c r="A14" s="3"/>
      <c r="B14" s="2"/>
      <c r="C14" s="1">
        <v>13</v>
      </c>
      <c r="D14" s="8">
        <f ca="1">INDIRECT("M" &amp; (8+ (ROW()-12)*3))</f>
        <v>-115.52631578947367</v>
      </c>
      <c r="E14" s="8">
        <f ca="1">INDIRECT("N" &amp; (8+ (ROW()-12)*3))</f>
        <v>84.853801169590639</v>
      </c>
      <c r="H14" s="4"/>
      <c r="I14" s="8">
        <f>((I13-$I$2)/$I$3)+$I$4</f>
        <v>-115.52631578947367</v>
      </c>
      <c r="J14" s="8">
        <f>(($J$2-J13)/$I$3)+$J$4</f>
        <v>84.853801169590639</v>
      </c>
      <c r="L14" s="4"/>
      <c r="M14" s="8">
        <f>((M13-$I$2)/$I$3)+$I$4</f>
        <v>-115.52631578947367</v>
      </c>
      <c r="N14" s="8">
        <f>(($J$2-N13)/$I$3)+$J$4</f>
        <v>84.853801169590639</v>
      </c>
      <c r="P14" s="4"/>
      <c r="Q14" s="8">
        <f>((Q13-$I$2)/$I$3)+$I$4</f>
        <v>-115.52631578947367</v>
      </c>
      <c r="R14" s="8">
        <f>(($J$2-R13)/$I$3)+$J$4</f>
        <v>84.853801169590639</v>
      </c>
    </row>
    <row r="15" spans="1:18" ht="15.75" thickBot="1" x14ac:dyDescent="0.3">
      <c r="A15" s="3"/>
      <c r="B15" s="2"/>
      <c r="C15" s="1">
        <v>14</v>
      </c>
      <c r="D15" s="8">
        <f ca="1">INDIRECT("M" &amp; (8+ (ROW()-12)*3))</f>
        <v>-115.52631578947367</v>
      </c>
      <c r="E15" s="8">
        <f ca="1">INDIRECT("N" &amp; (8+ (ROW()-12)*3))</f>
        <v>84.853801169590639</v>
      </c>
      <c r="H15" s="4"/>
      <c r="I15" s="2"/>
      <c r="J15" s="2"/>
      <c r="L15" s="3"/>
      <c r="M15" s="2"/>
      <c r="N15" s="2"/>
      <c r="P15" s="3"/>
      <c r="Q15" s="2"/>
      <c r="R15" s="2"/>
    </row>
    <row r="16" spans="1:18" ht="15.75" thickBot="1" x14ac:dyDescent="0.3">
      <c r="A16" s="3"/>
      <c r="B16" s="2"/>
      <c r="C16" s="1">
        <v>15</v>
      </c>
      <c r="D16" s="8">
        <f ca="1">INDIRECT("M" &amp; (8+ (ROW()-12)*3))</f>
        <v>-115.52631578947367</v>
      </c>
      <c r="E16" s="8">
        <f ca="1">INDIRECT("N" &amp; (8+ (ROW()-12)*3))</f>
        <v>84.853801169590639</v>
      </c>
      <c r="H16" s="11">
        <v>4</v>
      </c>
      <c r="I16" s="10"/>
      <c r="J16" s="10"/>
      <c r="L16" s="11">
        <v>14</v>
      </c>
      <c r="M16" s="10"/>
      <c r="N16" s="10"/>
      <c r="P16" s="11">
        <v>24</v>
      </c>
      <c r="Q16" s="10"/>
      <c r="R16" s="10"/>
    </row>
    <row r="17" spans="1:18" x14ac:dyDescent="0.25">
      <c r="A17" s="3"/>
      <c r="B17" s="2"/>
      <c r="C17" s="1">
        <v>16</v>
      </c>
      <c r="D17" s="8">
        <f ca="1">INDIRECT("M" &amp; (8+ (ROW()-12)*3))</f>
        <v>-115.52631578947367</v>
      </c>
      <c r="E17" s="8">
        <f ca="1">INDIRECT("N" &amp; (8+ (ROW()-12)*3))</f>
        <v>84.853801169590639</v>
      </c>
      <c r="H17" s="4"/>
      <c r="I17" s="8">
        <f>((I16-$I$2)/$I$3)+$I$4</f>
        <v>-115.52631578947367</v>
      </c>
      <c r="J17" s="8">
        <f>(($J$2-J16)/$I$3)+$J$4</f>
        <v>84.853801169590639</v>
      </c>
      <c r="L17" s="4"/>
      <c r="M17" s="8">
        <f>((M16-$I$2)/$I$3)+$I$4</f>
        <v>-115.52631578947367</v>
      </c>
      <c r="N17" s="8">
        <f>(($J$2-N16)/$I$3)+$J$4</f>
        <v>84.853801169590639</v>
      </c>
      <c r="P17" s="4"/>
      <c r="Q17" s="8">
        <f>((Q16-$I$2)/$I$3)+$I$4</f>
        <v>-115.52631578947367</v>
      </c>
      <c r="R17" s="8">
        <f>(($J$2-R16)/$I$3)+$J$4</f>
        <v>84.853801169590639</v>
      </c>
    </row>
    <row r="18" spans="1:18" ht="15.75" thickBot="1" x14ac:dyDescent="0.3">
      <c r="A18" s="3"/>
      <c r="B18" s="2"/>
      <c r="C18" s="1">
        <v>17</v>
      </c>
      <c r="D18" s="8">
        <f ca="1">INDIRECT("M" &amp; (8+ (ROW()-12)*3))</f>
        <v>-115.52631578947367</v>
      </c>
      <c r="E18" s="8">
        <f ca="1">INDIRECT("N" &amp; (8+ (ROW()-12)*3))</f>
        <v>84.853801169590639</v>
      </c>
      <c r="H18" s="3"/>
      <c r="I18" s="2"/>
      <c r="J18" s="2"/>
      <c r="L18" s="3"/>
      <c r="M18" s="2"/>
      <c r="N18" s="2"/>
      <c r="P18" s="3"/>
      <c r="Q18" s="2"/>
      <c r="R18" s="2"/>
    </row>
    <row r="19" spans="1:18" ht="15.75" thickBot="1" x14ac:dyDescent="0.3">
      <c r="A19" s="3"/>
      <c r="B19" s="2"/>
      <c r="C19" s="1">
        <v>18</v>
      </c>
      <c r="D19" s="8">
        <f ca="1">INDIRECT("M" &amp; (8+ (ROW()-12)*3))</f>
        <v>-115.52631578947367</v>
      </c>
      <c r="E19" s="8">
        <f ca="1">INDIRECT("N" &amp; (8+ (ROW()-12)*3))</f>
        <v>84.853801169590639</v>
      </c>
      <c r="H19" s="11">
        <v>5</v>
      </c>
      <c r="I19" s="10"/>
      <c r="J19" s="10"/>
      <c r="L19" s="11">
        <v>15</v>
      </c>
      <c r="M19" s="10"/>
      <c r="N19" s="10"/>
      <c r="P19" s="11">
        <v>25</v>
      </c>
      <c r="Q19" s="10"/>
      <c r="R19" s="10"/>
    </row>
    <row r="20" spans="1:18" x14ac:dyDescent="0.25">
      <c r="A20" s="3"/>
      <c r="B20" s="2"/>
      <c r="C20" s="1">
        <v>19</v>
      </c>
      <c r="D20" s="8">
        <f ca="1">INDIRECT("M" &amp; (8+ (ROW()-12)*3))</f>
        <v>-115.52631578947367</v>
      </c>
      <c r="E20" s="8">
        <f ca="1">INDIRECT("N" &amp; (8+ (ROW()-12)*3))</f>
        <v>84.853801169590639</v>
      </c>
      <c r="H20" s="4"/>
      <c r="I20" s="8">
        <f>((I19-$I$2)/$I$3)+$I$4</f>
        <v>-115.52631578947367</v>
      </c>
      <c r="J20" s="8">
        <f>(($J$2-J19)/$I$3)+$J$4</f>
        <v>84.853801169590639</v>
      </c>
      <c r="L20" s="4"/>
      <c r="M20" s="8">
        <f>((M19-$I$2)/$I$3)+$I$4</f>
        <v>-115.52631578947367</v>
      </c>
      <c r="N20" s="8">
        <f>(($J$2-N19)/$I$3)+$J$4</f>
        <v>84.853801169590639</v>
      </c>
      <c r="P20" s="4"/>
      <c r="Q20" s="8">
        <f>((Q19-$I$2)/$I$3)+$I$4</f>
        <v>-115.52631578947367</v>
      </c>
      <c r="R20" s="8">
        <f>(($J$2-R19)/$I$3)+$J$4</f>
        <v>84.853801169590639</v>
      </c>
    </row>
    <row r="21" spans="1:18" ht="15.75" thickBot="1" x14ac:dyDescent="0.3">
      <c r="A21" s="3"/>
      <c r="B21" s="2"/>
      <c r="C21" s="1">
        <v>20</v>
      </c>
      <c r="D21" s="8">
        <f ca="1">INDIRECT("M" &amp; (8+ (ROW()-12)*3))</f>
        <v>-115.52631578947367</v>
      </c>
      <c r="E21" s="8">
        <f ca="1">INDIRECT("N" &amp; (8+ (ROW()-12)*3))</f>
        <v>84.853801169590639</v>
      </c>
      <c r="I21" s="2"/>
      <c r="J21" s="2"/>
      <c r="L21" s="3"/>
      <c r="M21" s="2"/>
      <c r="N21" s="2"/>
      <c r="P21" s="3"/>
      <c r="Q21" s="2"/>
      <c r="R21" s="2"/>
    </row>
    <row r="22" spans="1:18" ht="15.75" thickBot="1" x14ac:dyDescent="0.3">
      <c r="A22" s="3"/>
      <c r="B22" s="2"/>
      <c r="C22" s="1">
        <v>21</v>
      </c>
      <c r="D22" s="8">
        <f>Q8</f>
        <v>-115.52631578947367</v>
      </c>
      <c r="E22" s="8">
        <f>R8</f>
        <v>84.853801169590639</v>
      </c>
      <c r="H22" s="11">
        <v>6</v>
      </c>
      <c r="I22" s="10"/>
      <c r="J22" s="10"/>
      <c r="L22" s="11">
        <v>16</v>
      </c>
      <c r="M22" s="10"/>
      <c r="N22" s="10"/>
      <c r="P22" s="11">
        <v>26</v>
      </c>
      <c r="Q22" s="10"/>
      <c r="R22" s="10"/>
    </row>
    <row r="23" spans="1:18" x14ac:dyDescent="0.25">
      <c r="A23" s="3"/>
      <c r="B23" s="2"/>
      <c r="C23" s="1">
        <v>22</v>
      </c>
      <c r="D23" s="8">
        <f ca="1">INDIRECT("Q" &amp; (8+ (ROW()-22)*3))</f>
        <v>-115.52631578947367</v>
      </c>
      <c r="E23" s="8">
        <f ca="1">INDIRECT("R" &amp; (8+ (ROW()-22)*3))</f>
        <v>84.853801169590639</v>
      </c>
      <c r="H23" s="4"/>
      <c r="I23" s="8">
        <f>((I22-$I$2)/$I$3)+$I$4</f>
        <v>-115.52631578947367</v>
      </c>
      <c r="J23" s="8">
        <f>(($J$2-J22)/$I$3)+$J$4</f>
        <v>84.853801169590639</v>
      </c>
      <c r="L23" s="4"/>
      <c r="M23" s="8">
        <f>((M22-$I$2)/$I$3)+$I$4</f>
        <v>-115.52631578947367</v>
      </c>
      <c r="N23" s="8">
        <f>(($J$2-N22)/$I$3)+$J$4</f>
        <v>84.853801169590639</v>
      </c>
      <c r="P23" s="4"/>
      <c r="Q23" s="8">
        <f>((Q22-$I$2)/$I$3)+$I$4</f>
        <v>-115.52631578947367</v>
      </c>
      <c r="R23" s="8">
        <f>(($J$2-R22)/$I$3)+$J$4</f>
        <v>84.853801169590639</v>
      </c>
    </row>
    <row r="24" spans="1:18" ht="15.75" thickBot="1" x14ac:dyDescent="0.3">
      <c r="A24" s="3"/>
      <c r="B24" s="2"/>
      <c r="C24" s="1">
        <v>23</v>
      </c>
      <c r="D24" s="8">
        <f ca="1">INDIRECT("Q" &amp; (8+ (ROW()-22)*3))</f>
        <v>-115.52631578947367</v>
      </c>
      <c r="E24" s="8">
        <f ca="1">INDIRECT("R" &amp; (8+ (ROW()-22)*3))</f>
        <v>84.853801169590639</v>
      </c>
      <c r="I24" s="2"/>
      <c r="J24" s="2"/>
      <c r="L24" s="3"/>
      <c r="M24" s="2"/>
      <c r="N24" s="2"/>
      <c r="P24" s="3"/>
      <c r="Q24" s="2"/>
      <c r="R24" s="2"/>
    </row>
    <row r="25" spans="1:18" ht="15.75" thickBot="1" x14ac:dyDescent="0.3">
      <c r="A25" s="3"/>
      <c r="B25" s="2"/>
      <c r="C25" s="1">
        <v>24</v>
      </c>
      <c r="D25" s="8">
        <f ca="1">INDIRECT("Q" &amp; (8+ (ROW()-22)*3))</f>
        <v>-115.52631578947367</v>
      </c>
      <c r="E25" s="8">
        <f ca="1">INDIRECT("R" &amp; (8+ (ROW()-22)*3))</f>
        <v>84.853801169590639</v>
      </c>
      <c r="H25" s="11">
        <v>7</v>
      </c>
      <c r="I25" s="10"/>
      <c r="J25" s="10"/>
      <c r="L25" s="11">
        <v>17</v>
      </c>
      <c r="M25" s="10"/>
      <c r="N25" s="10"/>
      <c r="P25" s="11">
        <v>27</v>
      </c>
      <c r="Q25" s="10"/>
      <c r="R25" s="10"/>
    </row>
    <row r="26" spans="1:18" x14ac:dyDescent="0.25">
      <c r="A26" s="3"/>
      <c r="B26" s="2"/>
      <c r="C26" s="1">
        <v>25</v>
      </c>
      <c r="D26" s="8">
        <f ca="1">INDIRECT("Q" &amp; (8+ (ROW()-22)*3))</f>
        <v>-115.52631578947367</v>
      </c>
      <c r="E26" s="8">
        <f ca="1">INDIRECT("R" &amp; (8+ (ROW()-22)*3))</f>
        <v>84.853801169590639</v>
      </c>
      <c r="H26" s="4"/>
      <c r="I26" s="8">
        <f>((I25-$I$2)/$I$3)+$I$4</f>
        <v>-115.52631578947367</v>
      </c>
      <c r="J26" s="8">
        <f>(($J$2-J25)/$I$3)+$J$4</f>
        <v>84.853801169590639</v>
      </c>
      <c r="L26" s="4"/>
      <c r="M26" s="8">
        <f>((M25-$I$2)/$I$3)+$I$4</f>
        <v>-115.52631578947367</v>
      </c>
      <c r="N26" s="8">
        <f>(($J$2-N25)/$I$3)+$J$4</f>
        <v>84.853801169590639</v>
      </c>
      <c r="P26" s="4"/>
      <c r="Q26" s="8">
        <f>((Q25-$I$2)/$I$3)+$I$4</f>
        <v>-115.52631578947367</v>
      </c>
      <c r="R26" s="8">
        <f>(($J$2-R25)/$I$3)+$J$4</f>
        <v>84.853801169590639</v>
      </c>
    </row>
    <row r="27" spans="1:18" ht="15.75" thickBot="1" x14ac:dyDescent="0.3">
      <c r="A27" s="3"/>
      <c r="B27" s="2"/>
      <c r="C27" s="1">
        <v>26</v>
      </c>
      <c r="D27" s="8">
        <f ca="1">INDIRECT("Q" &amp; (8+ (ROW()-22)*3))</f>
        <v>-115.52631578947367</v>
      </c>
      <c r="E27" s="8">
        <f ca="1">INDIRECT("R" &amp; (8+ (ROW()-22)*3))</f>
        <v>84.853801169590639</v>
      </c>
      <c r="H27" s="3"/>
      <c r="I27" s="2"/>
      <c r="J27" s="2"/>
      <c r="L27" s="3"/>
      <c r="M27" s="2"/>
      <c r="N27" s="2"/>
      <c r="P27" s="3"/>
      <c r="Q27" s="2"/>
      <c r="R27" s="2"/>
    </row>
    <row r="28" spans="1:18" ht="15.75" thickBot="1" x14ac:dyDescent="0.3">
      <c r="A28" s="3"/>
      <c r="B28" s="2"/>
      <c r="C28" s="1">
        <v>27</v>
      </c>
      <c r="D28" s="8">
        <f ca="1">INDIRECT("Q" &amp; (8+ (ROW()-22)*3))</f>
        <v>-115.52631578947367</v>
      </c>
      <c r="E28" s="8">
        <f ca="1">INDIRECT("R" &amp; (8+ (ROW()-22)*3))</f>
        <v>84.853801169590639</v>
      </c>
      <c r="H28" s="11">
        <v>8</v>
      </c>
      <c r="I28" s="10"/>
      <c r="J28" s="10"/>
      <c r="L28" s="11">
        <v>18</v>
      </c>
      <c r="M28" s="10"/>
      <c r="N28" s="10"/>
      <c r="P28" s="11">
        <v>28</v>
      </c>
      <c r="Q28" s="10"/>
      <c r="R28" s="10"/>
    </row>
    <row r="29" spans="1:18" x14ac:dyDescent="0.25">
      <c r="A29" s="3"/>
      <c r="B29" s="2"/>
      <c r="C29" s="1">
        <v>28</v>
      </c>
      <c r="D29" s="8">
        <f ca="1">INDIRECT("Q" &amp; (8+ (ROW()-22)*3))</f>
        <v>-115.52631578947367</v>
      </c>
      <c r="E29" s="8">
        <f ca="1">INDIRECT("R" &amp; (8+ (ROW()-22)*3))</f>
        <v>84.853801169590639</v>
      </c>
      <c r="H29" s="4"/>
      <c r="I29" s="8">
        <f>((I28-$I$2)/$I$3)+$I$4</f>
        <v>-115.52631578947367</v>
      </c>
      <c r="J29" s="8">
        <f>(($J$2-J28)/$I$3)+$J$4</f>
        <v>84.853801169590639</v>
      </c>
      <c r="L29" s="4"/>
      <c r="M29" s="8">
        <f>((M28-$I$2)/$I$3)+$I$4</f>
        <v>-115.52631578947367</v>
      </c>
      <c r="N29" s="8">
        <f>(($J$2-N28)/$I$3)+$J$4</f>
        <v>84.853801169590639</v>
      </c>
      <c r="P29" s="4"/>
      <c r="Q29" s="8">
        <f>((Q28-$I$2)/$I$3)+$I$4</f>
        <v>-115.52631578947367</v>
      </c>
      <c r="R29" s="8">
        <f>(($J$2-R28)/$I$3)+$J$4</f>
        <v>84.853801169590639</v>
      </c>
    </row>
    <row r="30" spans="1:18" ht="15.75" thickBot="1" x14ac:dyDescent="0.3">
      <c r="A30" s="3"/>
      <c r="B30" s="2"/>
      <c r="C30" s="1">
        <v>29</v>
      </c>
      <c r="D30" s="8">
        <f ca="1">INDIRECT("Q" &amp; (8+ (ROW()-22)*3))</f>
        <v>-115.52631578947367</v>
      </c>
      <c r="E30" s="8">
        <f ca="1">INDIRECT("R" &amp; (8+ (ROW()-22)*3))</f>
        <v>84.853801169590639</v>
      </c>
      <c r="H30" s="4"/>
      <c r="I30" s="2"/>
      <c r="J30" s="2"/>
      <c r="L30" s="3"/>
      <c r="M30" s="2"/>
      <c r="N30" s="2"/>
      <c r="P30" s="3"/>
      <c r="Q30" s="2"/>
      <c r="R30" s="2"/>
    </row>
    <row r="31" spans="1:18" ht="15.75" thickBot="1" x14ac:dyDescent="0.3">
      <c r="C31" s="1">
        <v>30</v>
      </c>
      <c r="D31" s="8">
        <f ca="1">INDIRECT("Q" &amp; (8+ (ROW()-22)*3))</f>
        <v>-115.52631578947367</v>
      </c>
      <c r="E31" s="8">
        <f ca="1">INDIRECT("R" &amp; (8+ (ROW()-22)*3))</f>
        <v>84.853801169590639</v>
      </c>
      <c r="H31" s="11">
        <v>9</v>
      </c>
      <c r="I31" s="10"/>
      <c r="J31" s="10"/>
      <c r="L31" s="11">
        <v>19</v>
      </c>
      <c r="M31" s="10"/>
      <c r="N31" s="10"/>
      <c r="P31" s="11">
        <v>29</v>
      </c>
      <c r="Q31" s="10"/>
      <c r="R31" s="10"/>
    </row>
    <row r="32" spans="1:18" x14ac:dyDescent="0.25">
      <c r="H32" s="4"/>
      <c r="I32" s="8">
        <f>((I31-$I$2)/$I$3)+$I$4</f>
        <v>-115.52631578947367</v>
      </c>
      <c r="J32" s="8">
        <f>(($J$2-J31)/$I$3)+$J$4</f>
        <v>84.853801169590639</v>
      </c>
      <c r="L32" s="4"/>
      <c r="M32" s="8">
        <f>((M31-$I$2)/$I$3)+$I$4</f>
        <v>-115.52631578947367</v>
      </c>
      <c r="N32" s="8">
        <f>(($J$2-N31)/$I$3)+$J$4</f>
        <v>84.853801169590639</v>
      </c>
      <c r="P32" s="4"/>
      <c r="Q32" s="8">
        <f>((Q31-$I$2)/$I$3)+$I$4</f>
        <v>-115.52631578947367</v>
      </c>
      <c r="R32" s="8">
        <f>(($J$2-R31)/$I$3)+$J$4</f>
        <v>84.853801169590639</v>
      </c>
    </row>
    <row r="33" spans="8:18" ht="15.75" thickBot="1" x14ac:dyDescent="0.3">
      <c r="H33" s="3"/>
      <c r="I33" s="2"/>
      <c r="J33" s="2"/>
      <c r="L33" s="3"/>
      <c r="M33" s="2"/>
      <c r="N33" s="2"/>
      <c r="P33" s="3"/>
      <c r="Q33" s="2"/>
      <c r="R33" s="2"/>
    </row>
    <row r="34" spans="8:18" ht="15.75" thickBot="1" x14ac:dyDescent="0.3">
      <c r="H34" s="11">
        <v>10</v>
      </c>
      <c r="I34" s="10"/>
      <c r="J34" s="10"/>
      <c r="L34" s="11">
        <v>20</v>
      </c>
      <c r="M34" s="10"/>
      <c r="N34" s="10"/>
      <c r="P34" s="11">
        <v>30</v>
      </c>
      <c r="Q34" s="10"/>
      <c r="R34" s="10"/>
    </row>
    <row r="35" spans="8:18" x14ac:dyDescent="0.25">
      <c r="H35" s="4"/>
      <c r="I35" s="8">
        <f>((I34-$I$2)/$I$3)+$I$4</f>
        <v>-115.52631578947367</v>
      </c>
      <c r="J35" s="8">
        <f>(($J$2-J34)/$I$3)+$J$4</f>
        <v>84.853801169590639</v>
      </c>
      <c r="L35" s="4"/>
      <c r="M35" s="8">
        <f>((M34-$I$2)/$I$3)+$I$4</f>
        <v>-115.52631578947367</v>
      </c>
      <c r="N35" s="8">
        <f>(($J$2-N34)/$I$3)+$J$4</f>
        <v>84.853801169590639</v>
      </c>
      <c r="P35" s="4"/>
      <c r="Q35" s="8">
        <f>((Q34-$I$2)/$I$3)+$I$4</f>
        <v>-115.52631578947367</v>
      </c>
      <c r="R35" s="8">
        <f>(($J$2-R34)/$I$3)+$J$4</f>
        <v>84.853801169590639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C25"/>
  <sheetViews>
    <sheetView workbookViewId="0">
      <selection activeCell="D12" sqref="D12"/>
    </sheetView>
  </sheetViews>
  <sheetFormatPr defaultRowHeight="15" x14ac:dyDescent="0.25"/>
  <sheetData>
    <row r="1" spans="1:3" x14ac:dyDescent="0.25">
      <c r="A1" s="2"/>
      <c r="B1" s="12" t="s">
        <v>0</v>
      </c>
      <c r="C1" s="12" t="s">
        <v>1</v>
      </c>
    </row>
    <row r="2" spans="1:3" x14ac:dyDescent="0.25">
      <c r="A2" s="1">
        <v>1</v>
      </c>
      <c r="B2" s="7">
        <v>11.286549707602338</v>
      </c>
      <c r="C2" s="7">
        <v>20</v>
      </c>
    </row>
    <row r="3" spans="1:3" x14ac:dyDescent="0.25">
      <c r="A3" s="1">
        <v>2</v>
      </c>
      <c r="B3" s="7">
        <v>11.081871345029239</v>
      </c>
      <c r="C3" s="7">
        <v>19.736842105263158</v>
      </c>
    </row>
    <row r="4" spans="1:3" x14ac:dyDescent="0.25">
      <c r="A4" s="1">
        <v>3</v>
      </c>
      <c r="B4" s="7">
        <v>12.602339181286549</v>
      </c>
      <c r="C4" s="7">
        <v>19.269005847953217</v>
      </c>
    </row>
    <row r="5" spans="1:3" x14ac:dyDescent="0.25">
      <c r="A5" s="1">
        <v>4</v>
      </c>
      <c r="B5" s="7">
        <v>13.187134502923975</v>
      </c>
      <c r="C5" s="7">
        <v>19.444444444444443</v>
      </c>
    </row>
    <row r="6" spans="1:3" x14ac:dyDescent="0.25">
      <c r="A6" s="1">
        <v>5</v>
      </c>
      <c r="B6" s="7">
        <v>13.596491228070175</v>
      </c>
      <c r="C6" s="7">
        <v>-566.8421052631578</v>
      </c>
    </row>
    <row r="7" spans="1:3" x14ac:dyDescent="0.25">
      <c r="A7" s="1">
        <v>6</v>
      </c>
      <c r="B7" s="7">
        <v>13.771929824561402</v>
      </c>
      <c r="C7" s="7">
        <v>20.23391812865497</v>
      </c>
    </row>
    <row r="8" spans="1:3" x14ac:dyDescent="0.25">
      <c r="A8" s="1">
        <v>7</v>
      </c>
      <c r="B8" s="7">
        <v>14.999999999999998</v>
      </c>
      <c r="C8" s="7">
        <v>20.584795321637426</v>
      </c>
    </row>
    <row r="9" spans="1:3" x14ac:dyDescent="0.25">
      <c r="A9" s="1">
        <v>8</v>
      </c>
      <c r="B9" s="7">
        <v>15.701754385964911</v>
      </c>
      <c r="C9" s="7">
        <v>20.789473684210527</v>
      </c>
    </row>
    <row r="10" spans="1:3" x14ac:dyDescent="0.25">
      <c r="A10" s="1">
        <v>9</v>
      </c>
      <c r="B10" s="7">
        <v>16.169590643274852</v>
      </c>
      <c r="C10" s="7">
        <v>21.315789473684209</v>
      </c>
    </row>
    <row r="11" spans="1:3" x14ac:dyDescent="0.25">
      <c r="A11" s="1">
        <v>10</v>
      </c>
      <c r="B11" s="7">
        <v>16.695906432748536</v>
      </c>
      <c r="C11" s="7">
        <v>21.491228070175438</v>
      </c>
    </row>
    <row r="12" spans="1:3" x14ac:dyDescent="0.25">
      <c r="A12" s="1">
        <v>11</v>
      </c>
      <c r="B12" s="7">
        <v>17.076023391812864</v>
      </c>
      <c r="C12" s="7">
        <v>21.959064327485379</v>
      </c>
    </row>
    <row r="13" spans="1:3" x14ac:dyDescent="0.25">
      <c r="A13" s="1">
        <v>12</v>
      </c>
      <c r="B13" s="7">
        <v>17.134502923976608</v>
      </c>
      <c r="C13" s="7">
        <v>22.222222222222221</v>
      </c>
    </row>
    <row r="14" spans="1:3" x14ac:dyDescent="0.25">
      <c r="A14" s="1">
        <v>13</v>
      </c>
      <c r="B14" s="7">
        <v>16.959064327485379</v>
      </c>
      <c r="C14" s="7">
        <v>22.660818713450293</v>
      </c>
    </row>
    <row r="15" spans="1:3" x14ac:dyDescent="0.25">
      <c r="A15" s="1">
        <v>14</v>
      </c>
      <c r="B15" s="7">
        <v>16.725146198830409</v>
      </c>
      <c r="C15" s="7">
        <v>22.923976608187132</v>
      </c>
    </row>
    <row r="16" spans="1:3" x14ac:dyDescent="0.25">
      <c r="A16" s="1">
        <v>15</v>
      </c>
      <c r="B16" s="7">
        <v>15.380116959064326</v>
      </c>
      <c r="C16" s="7">
        <v>22.894736842105264</v>
      </c>
    </row>
    <row r="17" spans="1:3" x14ac:dyDescent="0.25">
      <c r="A17" s="1">
        <v>16</v>
      </c>
      <c r="B17" s="7">
        <v>14.766081871345028</v>
      </c>
      <c r="C17" s="7">
        <v>22.719298245614034</v>
      </c>
    </row>
    <row r="18" spans="1:3" x14ac:dyDescent="0.25">
      <c r="A18" s="1">
        <v>17</v>
      </c>
      <c r="B18" s="7">
        <v>14.269005847953215</v>
      </c>
      <c r="C18" s="7">
        <v>22.076023391812864</v>
      </c>
    </row>
    <row r="19" spans="1:3" x14ac:dyDescent="0.25">
      <c r="A19" s="1">
        <v>18</v>
      </c>
      <c r="B19" s="7">
        <v>13.976608187134502</v>
      </c>
      <c r="C19" s="7">
        <v>21.900584795321638</v>
      </c>
    </row>
    <row r="20" spans="1:3" x14ac:dyDescent="0.25">
      <c r="A20" s="1">
        <v>19</v>
      </c>
      <c r="B20" s="7">
        <v>13.625730994152045</v>
      </c>
      <c r="C20" s="7">
        <v>21.783625730994153</v>
      </c>
    </row>
    <row r="21" spans="1:3" x14ac:dyDescent="0.25">
      <c r="A21" s="1">
        <v>20</v>
      </c>
      <c r="B21" s="7">
        <v>13.216374269005847</v>
      </c>
      <c r="C21" s="7">
        <v>21.666666666666668</v>
      </c>
    </row>
    <row r="22" spans="1:3" x14ac:dyDescent="0.25">
      <c r="A22" s="1">
        <v>21</v>
      </c>
      <c r="B22" s="7">
        <v>12.368421052631579</v>
      </c>
      <c r="C22" s="7">
        <v>21.461988304093566</v>
      </c>
    </row>
    <row r="23" spans="1:3" x14ac:dyDescent="0.25">
      <c r="A23" s="1">
        <v>22</v>
      </c>
      <c r="B23" s="7">
        <v>11.666666666666666</v>
      </c>
      <c r="C23" s="7">
        <v>20.994152046783626</v>
      </c>
    </row>
    <row r="24" spans="1:3" x14ac:dyDescent="0.25">
      <c r="A24" s="1">
        <v>23</v>
      </c>
      <c r="B24" s="7">
        <v>11.403508771929824</v>
      </c>
      <c r="C24" s="7">
        <v>20.789473684210527</v>
      </c>
    </row>
    <row r="25" spans="1:3" x14ac:dyDescent="0.25">
      <c r="A25" s="1">
        <v>24</v>
      </c>
      <c r="B25" s="7">
        <v>11.315789473684209</v>
      </c>
      <c r="C25" s="7">
        <v>20.555555555555557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Single</vt:lpstr>
      <vt:lpstr>Mass (v2)</vt:lpstr>
      <vt:lpstr>Bassen Rift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Dan</cp:lastModifiedBy>
  <dcterms:created xsi:type="dcterms:W3CDTF">2024-10-25T14:45:49Z</dcterms:created>
  <dcterms:modified xsi:type="dcterms:W3CDTF">2024-10-26T02:05:23Z</dcterms:modified>
</cp:coreProperties>
</file>