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A24B28E2-0556-494A-A99B-966843B859C3}" xr6:coauthVersionLast="47" xr6:coauthVersionMax="47" xr10:uidLastSave="{00000000-0000-0000-0000-000000000000}"/>
  <bookViews>
    <workbookView xWindow="28680" yWindow="-120" windowWidth="29040" windowHeight="15720" activeTab="11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067-45" sheetId="16" r:id="rId5"/>
    <sheet name="076-19" sheetId="17" r:id="rId6"/>
    <sheet name="076-31" sheetId="21" r:id="rId7"/>
    <sheet name="076-36" sheetId="19" r:id="rId8"/>
    <sheet name="076-41" sheetId="20" r:id="rId9"/>
    <sheet name="076-46" sheetId="22" r:id="rId10"/>
    <sheet name="076-48" sheetId="18" r:id="rId11"/>
    <sheet name="085-02" sheetId="23" r:id="rId12"/>
    <sheet name="985-83" sheetId="15" r:id="rId13"/>
  </sheets>
  <definedNames>
    <definedName name="ACSector">#REF!</definedName>
    <definedName name="Aldebaran" localSheetId="4">'067-45'!$A$5:$D$9</definedName>
    <definedName name="Aldebaran" localSheetId="5">'076-19'!$A$5:$D$9</definedName>
    <definedName name="Aldebaran" localSheetId="6">'076-31'!$A$5:$D$9</definedName>
    <definedName name="Aldebaran" localSheetId="7">'076-36'!$A$5:$D$9</definedName>
    <definedName name="Aldebaran" localSheetId="8">'076-41'!$A$5:$D$9</definedName>
    <definedName name="Aldebaran" localSheetId="9">'076-46'!$A$5:$D$9</definedName>
    <definedName name="Aldebaran" localSheetId="10">'076-48'!$A$5:$D$9</definedName>
    <definedName name="Aldebaran" localSheetId="11">'085-02'!$A$5:$D$9</definedName>
    <definedName name="Aldebaran">'985-83'!$A$5:$D$9</definedName>
    <definedName name="AndorSector">#REF!</definedName>
    <definedName name="Brantik" localSheetId="6">'076-31'!$A$5:$D$9</definedName>
    <definedName name="Brantik" localSheetId="8">'076-41'!$A$5:$D$9</definedName>
    <definedName name="Brantik" localSheetId="9">'076-46'!$A$5:$D$9</definedName>
    <definedName name="Brantik">'076-36'!$A$5:$D$9</definedName>
    <definedName name="Deneva" localSheetId="6">'076-31'!$A$5:$D$9</definedName>
    <definedName name="Deneva" localSheetId="7">'076-36'!$A$5:$D$9</definedName>
    <definedName name="Deneva" localSheetId="8">'076-41'!$A$5:$D$9</definedName>
    <definedName name="Deneva" localSheetId="9">'076-46'!$A$5:$D$9</definedName>
    <definedName name="Deneva" localSheetId="11">'085-02'!$A$5:$D$9</definedName>
    <definedName name="Deneva">'076-48'!$A$5:$D$9</definedName>
    <definedName name="EpsilonBootis" localSheetId="5">'076-19'!$A$5:$E$9</definedName>
    <definedName name="EpsilonBootis" localSheetId="6">'076-31'!$A$5:$E$9</definedName>
    <definedName name="EpsilonBootis" localSheetId="7">'076-36'!$A$5:$E$9</definedName>
    <definedName name="EpsilonBootis" localSheetId="8">'076-41'!$A$5:$E$9</definedName>
    <definedName name="EpsilonBootis" localSheetId="9">'076-46'!$A$5:$E$9</definedName>
    <definedName name="EpsilonBootis" localSheetId="10">'076-48'!$A$5:$E$9</definedName>
    <definedName name="EpsilonBootis" localSheetId="11">'085-02'!$A$5:$E$9</definedName>
    <definedName name="EpsilonBootis">'067-45'!$A$5:$E$9</definedName>
    <definedName name="ImportantPlanets">'Master Coords'!$A$6:$A$16</definedName>
    <definedName name="InfernaPrime" localSheetId="6">'076-31'!$A$5:$D$9</definedName>
    <definedName name="InfernaPrime">'076-36'!$A$5:$D$9</definedName>
    <definedName name="Ingraham" localSheetId="6">'076-31'!$A$5:$D$9</definedName>
    <definedName name="Ingraham" localSheetId="7">'076-36'!$A$5:$D$9</definedName>
    <definedName name="Ingraham" localSheetId="8">'076-41'!$A$5:$D$9</definedName>
    <definedName name="Ingraham" localSheetId="9">'076-46'!$A$5:$D$9</definedName>
    <definedName name="Ingraham" localSheetId="10">'076-48'!$A$5:$D$9</definedName>
    <definedName name="Ingraham" localSheetId="11">'085-02'!$A$5:$D$9</definedName>
    <definedName name="Ingraham">'076-19'!$A$5:$D$9</definedName>
    <definedName name="Kalandra">'076-46'!$A$5:$D$9</definedName>
    <definedName name="Maeglin">'076-31'!$A$5:$D$9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'067-45'!$A$5:$D$9</definedName>
    <definedName name="SolSector" localSheetId="5">'076-19'!$A$5:$D$9</definedName>
    <definedName name="SolSector" localSheetId="6">'076-31'!$A$5:$D$9</definedName>
    <definedName name="SolSector" localSheetId="7">'076-36'!$A$5:$D$9</definedName>
    <definedName name="SolSector" localSheetId="8">'076-41'!$A$5:$D$9</definedName>
    <definedName name="SolSector" localSheetId="9">'076-46'!$A$5:$D$9</definedName>
    <definedName name="SolSector" localSheetId="10">'076-48'!$A$5:$D$9</definedName>
    <definedName name="SolSector" localSheetId="11">'085-02'!$A$5:$D$9</definedName>
    <definedName name="SolSector" localSheetId="12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VulcanSector">#REF!</definedName>
    <definedName name="Vynolk">'085-02'!$A$5:$D$9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3" l="1"/>
  <c r="E7" i="23"/>
  <c r="E8" i="23"/>
  <c r="E9" i="23"/>
  <c r="E5" i="23"/>
  <c r="E6" i="22"/>
  <c r="E7" i="22"/>
  <c r="E8" i="22"/>
  <c r="E9" i="22"/>
  <c r="E5" i="22"/>
  <c r="E6" i="21"/>
  <c r="E7" i="21"/>
  <c r="E8" i="21"/>
  <c r="E9" i="21"/>
  <c r="E5" i="21"/>
  <c r="E9" i="20"/>
  <c r="E8" i="20"/>
  <c r="E7" i="20"/>
  <c r="E6" i="20"/>
  <c r="E5" i="20"/>
  <c r="E6" i="19"/>
  <c r="E7" i="19"/>
  <c r="E8" i="19"/>
  <c r="E9" i="19"/>
  <c r="E5" i="19"/>
  <c r="E6" i="18"/>
  <c r="E7" i="18"/>
  <c r="E8" i="18"/>
  <c r="E9" i="18"/>
  <c r="E5" i="18"/>
  <c r="E5" i="15"/>
  <c r="E6" i="16"/>
  <c r="E7" i="16"/>
  <c r="E8" i="16"/>
  <c r="E9" i="16"/>
  <c r="E6" i="17"/>
  <c r="E7" i="17"/>
  <c r="E8" i="17"/>
  <c r="E9" i="17"/>
  <c r="E6" i="15"/>
  <c r="E7" i="15"/>
  <c r="E8" i="15"/>
  <c r="E9" i="15"/>
  <c r="E5" i="17"/>
  <c r="E5" i="16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<sst xmlns="http://schemas.openxmlformats.org/spreadsheetml/2006/main" count="720" uniqueCount="351">
  <si>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</si>
  <si>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</si>
  <si>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</si>
  <si>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</si>
  <si>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</si>
  <si>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</si>
  <si>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</si>
  <si>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</si>
  <si>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</si>
  <si>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</si>
  <si>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</si>
  <si>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</si>
  <si>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</si>
  <si>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</si>
  <si>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</si>
  <si>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</si>
  <si>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</si>
  <si>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</si>
  <si>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</si>
  <si>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</si>
  <si>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</si>
  <si>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</si>
  <si>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</si>
  <si>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</si>
  <si>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</si>
  <si>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</si>
  <si>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</si>
  <si>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</si>
  <si>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</si>
  <si>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</si>
  <si>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</si>
  <si>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</si>
  <si>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</si>
  <si>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</si>
  <si>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</si>
  <si>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</si>
  <si>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</si>
  <si>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</si>
  <si>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</si>
  <si>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</si>
  <si>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</si>
  <si>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</si>
  <si>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</si>
  <si>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</si>
  <si>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</si>
  <si>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</si>
  <si>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</si>
  <si>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</si>
  <si>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</si>
  <si>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</si>
  <si>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</si>
  <si>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</si>
  <si>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</si>
  <si>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</si>
  <si>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</si>
  <si>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</si>
  <si>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</si>
  <si>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</si>
  <si>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</si>
  <si>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</si>
  <si>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</si>
  <si>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</si>
  <si>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</si>
  <si>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</si>
  <si>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</si>
  <si>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</si>
  <si>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</si>
  <si>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</si>
  <si>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</si>
  <si>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</si>
  <si>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</si>
  <si>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</si>
  <si>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</si>
  <si>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</si>
  <si>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</si>
  <si>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</si>
  <si>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</si>
  <si>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</si>
  <si>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</si>
  <si>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</si>
  <si>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</si>
  <si>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</si>
  <si>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</si>
  <si>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</si>
  <si>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</si>
  <si>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</si>
  <si>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</si>
  <si>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</si>
  <si>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</si>
  <si>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</si>
  <si>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</si>
  <si>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</si>
  <si>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</si>
  <si>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</si>
  <si>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</si>
  <si>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</si>
  <si>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</si>
  <si>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</si>
  <si>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</si>
  <si>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</si>
  <si>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</si>
  <si>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</si>
  <si>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</si>
  <si>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</si>
  <si>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</si>
  <si>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</si>
  <si>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</si>
  <si>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</si>
  <si>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</si>
  <si>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</si>
  <si>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</si>
  <si>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</si>
  <si>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</si>
  <si>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</si>
  <si>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</si>
  <si>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</si>
  <si>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</si>
  <si>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</si>
  <si>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</si>
  <si>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</si>
  <si>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</si>
  <si>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</si>
  <si>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</si>
  <si>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</si>
  <si>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</si>
  <si>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</si>
  <si>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</si>
  <si>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</si>
  <si>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</si>
  <si>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</si>
  <si>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</si>
  <si>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</si>
  <si>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</si>
  <si>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</si>
  <si>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</si>
  <si>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</si>
  <si>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</si>
  <si>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</si>
  <si>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</si>
  <si>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</si>
  <si>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</si>
  <si>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</si>
  <si>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</si>
  <si>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</si>
  <si>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</si>
  <si>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</si>
  <si>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</si>
  <si>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</si>
  <si>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</si>
  <si>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</si>
  <si>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</si>
  <si>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</si>
  <si>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</si>
  <si>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</si>
  <si>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</si>
  <si>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</si>
  <si>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</si>
  <si>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</si>
  <si>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</si>
  <si>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</si>
  <si>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</si>
  <si>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</si>
  <si>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</si>
  <si>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</si>
  <si>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</si>
  <si>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</si>
  <si>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</si>
  <si>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</si>
  <si>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</si>
  <si>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</si>
  <si>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</si>
  <si>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</si>
  <si>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</si>
  <si>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</si>
  <si>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</si>
  <si>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</si>
  <si>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</si>
  <si>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</si>
  <si>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</si>
  <si>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</si>
  <si>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</si>
  <si>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</si>
  <si>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</si>
  <si>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</si>
  <si>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</si>
  <si>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</si>
  <si>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</si>
  <si>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</si>
  <si>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</si>
  <si>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</si>
  <si>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</si>
  <si>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</si>
  <si>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</si>
  <si>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</si>
  <si>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</si>
  <si>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</si>
  <si>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</si>
  <si>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</si>
  <si>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</si>
  <si>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</si>
  <si>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</si>
  <si>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</si>
  <si>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</si>
  <si>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</si>
  <si>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</si>
  <si>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</si>
  <si>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</si>
  <si>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</si>
  <si>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</si>
  <si>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</si>
  <si>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</si>
  <si>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</si>
  <si>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</si>
  <si>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</si>
  <si>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</si>
  <si>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</si>
  <si>
    <t>Epsilon Bootis</t>
  </si>
  <si>
    <t>15-12-067-45</t>
  </si>
  <si>
    <t>067-45</t>
  </si>
  <si>
    <t>Sub 1</t>
  </si>
  <si>
    <t>Below (Sub 2)</t>
  </si>
  <si>
    <t>Above (Main)</t>
  </si>
  <si>
    <t>067-35</t>
  </si>
  <si>
    <t>076-25</t>
  </si>
  <si>
    <t>067-36</t>
  </si>
  <si>
    <t>067-46</t>
  </si>
  <si>
    <t>076-26</t>
  </si>
  <si>
    <t>076-24</t>
  </si>
  <si>
    <t>067-20</t>
  </si>
  <si>
    <t>076-00</t>
  </si>
  <si>
    <t>067-15</t>
  </si>
  <si>
    <t>067-16</t>
  </si>
  <si>
    <t>067-21</t>
  </si>
  <si>
    <t>076-011</t>
  </si>
  <si>
    <t>067-70</t>
  </si>
  <si>
    <t>076-50</t>
  </si>
  <si>
    <t>067-65</t>
  </si>
  <si>
    <t>067-66</t>
  </si>
  <si>
    <t>067-71</t>
  </si>
  <si>
    <t>076-51</t>
  </si>
  <si>
    <t>066-69</t>
  </si>
  <si>
    <t>076-69</t>
  </si>
  <si>
    <t>066-74</t>
  </si>
  <si>
    <t>075-54</t>
  </si>
  <si>
    <t>066-44</t>
  </si>
  <si>
    <t>066-49</t>
  </si>
  <si>
    <t>075-29</t>
  </si>
  <si>
    <t>066-19</t>
  </si>
  <si>
    <t>066-24</t>
  </si>
  <si>
    <t>075-04</t>
  </si>
  <si>
    <t>15-12-076-19</t>
  </si>
  <si>
    <t>Ingraham</t>
  </si>
  <si>
    <t>4) Select the green cell, then Data-&gt;Data Validation-&gt;Data Validation-&gt;Settings-&gt;Allow: List.</t>
  </si>
  <si>
    <t>Deneva</t>
  </si>
  <si>
    <t>076-48</t>
  </si>
  <si>
    <t>15-37-076-48</t>
  </si>
  <si>
    <t>Sector 005</t>
  </si>
  <si>
    <t>085-28</t>
  </si>
  <si>
    <t>076-44</t>
  </si>
  <si>
    <t>076-49</t>
  </si>
  <si>
    <t>085-29</t>
  </si>
  <si>
    <t>085-27</t>
  </si>
  <si>
    <t>076-19</t>
  </si>
  <si>
    <t>076-14</t>
  </si>
  <si>
    <t>Sector 006</t>
  </si>
  <si>
    <t>Sector 008</t>
  </si>
  <si>
    <t>076-23</t>
  </si>
  <si>
    <t>077-10</t>
  </si>
  <si>
    <t>077-15</t>
  </si>
  <si>
    <t>077-20</t>
  </si>
  <si>
    <t>Main</t>
  </si>
  <si>
    <t>Above (Level 01)</t>
  </si>
  <si>
    <t>Below (Sub 1)</t>
  </si>
  <si>
    <t>976-94</t>
  </si>
  <si>
    <t>976-89</t>
  </si>
  <si>
    <t>976-99</t>
  </si>
  <si>
    <t>976-88</t>
  </si>
  <si>
    <t>976-93</t>
  </si>
  <si>
    <t>976-98</t>
  </si>
  <si>
    <t>977-85</t>
  </si>
  <si>
    <t>977-90</t>
  </si>
  <si>
    <t>977-95</t>
  </si>
  <si>
    <t>076-39</t>
  </si>
  <si>
    <t>077-35</t>
  </si>
  <si>
    <t>077-40</t>
  </si>
  <si>
    <t>077-45</t>
  </si>
  <si>
    <t>Sector 002</t>
  </si>
  <si>
    <t>Sector 003</t>
  </si>
  <si>
    <t>076-47</t>
  </si>
  <si>
    <t>Sector 004</t>
  </si>
  <si>
    <t>076-22</t>
  </si>
  <si>
    <t>076-73</t>
  </si>
  <si>
    <t>076-68</t>
  </si>
  <si>
    <t>085-53</t>
  </si>
  <si>
    <t>076-74</t>
  </si>
  <si>
    <t>085-54</t>
  </si>
  <si>
    <t>085-52</t>
  </si>
  <si>
    <t>085-57</t>
  </si>
  <si>
    <t>085-62</t>
  </si>
  <si>
    <t>15-37-076-36</t>
  </si>
  <si>
    <t>Brantik</t>
  </si>
  <si>
    <t>Sector 007</t>
  </si>
  <si>
    <t>076-40</t>
  </si>
  <si>
    <t>076-35</t>
  </si>
  <si>
    <t>076-30</t>
  </si>
  <si>
    <t>Sector 001</t>
  </si>
  <si>
    <t>076-15</t>
  </si>
  <si>
    <t>076-10</t>
  </si>
  <si>
    <t>076-05</t>
  </si>
  <si>
    <t>076-61</t>
  </si>
  <si>
    <t>076-56</t>
  </si>
  <si>
    <t>076-66</t>
  </si>
  <si>
    <t>076-57</t>
  </si>
  <si>
    <t>076-67</t>
  </si>
  <si>
    <t>076-62</t>
  </si>
  <si>
    <t>076-55</t>
  </si>
  <si>
    <t>076-60</t>
  </si>
  <si>
    <t>076-65</t>
  </si>
  <si>
    <t>15-37-076-41</t>
  </si>
  <si>
    <t>Inferna Prima</t>
  </si>
  <si>
    <t>076-45</t>
  </si>
  <si>
    <t>076-46</t>
  </si>
  <si>
    <t>076-70</t>
  </si>
  <si>
    <t>076-71</t>
  </si>
  <si>
    <t>076-72</t>
  </si>
  <si>
    <t>076-20</t>
  </si>
  <si>
    <t>076-21</t>
  </si>
  <si>
    <t>Maeglin</t>
  </si>
  <si>
    <t>076-27</t>
  </si>
  <si>
    <t>076-01</t>
  </si>
  <si>
    <t>076-02</t>
  </si>
  <si>
    <t>076-52</t>
  </si>
  <si>
    <t>Kalandra</t>
  </si>
  <si>
    <t>15-37-076-46</t>
  </si>
  <si>
    <t>Merak</t>
  </si>
  <si>
    <t>085-25</t>
  </si>
  <si>
    <t>085-26</t>
  </si>
  <si>
    <t>085-50</t>
  </si>
  <si>
    <t>085-51</t>
  </si>
  <si>
    <t>085-00</t>
  </si>
  <si>
    <t>085-01</t>
  </si>
  <si>
    <t>15-37-085-02</t>
  </si>
  <si>
    <t>Vynolk</t>
  </si>
  <si>
    <t>085-06</t>
  </si>
  <si>
    <t>085-31</t>
  </si>
  <si>
    <t>085-32</t>
  </si>
  <si>
    <t>085-33</t>
  </si>
  <si>
    <t>985-76</t>
  </si>
  <si>
    <t>985-81</t>
  </si>
  <si>
    <t>976-97</t>
  </si>
  <si>
    <t>976-96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</si>
</sst>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  <xf numFmtId="0" fontId="12" fillId="0" borderId="0" xfId="0" applyFont="1"/>
    <xf numFmtId="49" fontId="1" fillId="4" borderId="0" xfId="1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3" t="s">
        <v>194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4" t="s">
        <v>195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5" t="s">
        <v>61</v>
      </c>
      <c r="Q5" s="39" t="s">
        <v>196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6" t="s">
        <v>197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7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8" t="s">
        <v>198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52" t="s">
        <v>43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179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841B-C440-467A-99B6-3A910ADF3804}">
  <dimension ref="A1:K73"/>
  <sheetViews>
    <sheetView workbookViewId="0">
      <selection activeCell="E5" sqref="E5:E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217</v>
      </c>
      <c r="E2" s="52" t="s">
        <v>216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216</v>
      </c>
      <c r="B5" s="23">
        <v>-56</v>
      </c>
      <c r="C5" s="23">
        <v>69.099999999999994</v>
      </c>
      <c r="D5" s="23">
        <v>-9.1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89.407046702147582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89.407046702147582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89.407046702147582</v>
      </c>
      <c r="H8" s="2" t="s">
        <v>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89.407046702147582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247</v>
      </c>
      <c r="B17" s="49" t="s">
        <v>230</v>
      </c>
      <c r="C17" s="49" t="s">
        <v>231</v>
      </c>
      <c r="D17" s="17"/>
    </row>
    <row r="18" spans="1:5">
      <c r="A18" s="49" t="s">
        <v>248</v>
      </c>
      <c r="B18" s="49" t="s">
        <v>228</v>
      </c>
      <c r="C18" s="49" t="s">
        <v>232</v>
      </c>
      <c r="D18" s="17"/>
    </row>
    <row r="19" spans="1:5">
      <c r="A19" s="49" t="s">
        <v>249</v>
      </c>
      <c r="B19" s="49" t="s">
        <v>229</v>
      </c>
      <c r="C19" s="49" t="s">
        <v>233</v>
      </c>
      <c r="D19" s="17"/>
    </row>
    <row r="20" spans="1:5">
      <c r="A20" s="49"/>
      <c r="B20" s="49"/>
      <c r="C20" s="49"/>
      <c r="D20" s="17"/>
    </row>
    <row r="21" spans="1:5">
      <c r="A21" s="49" t="s">
        <v>244</v>
      </c>
      <c r="B21" s="49" t="s">
        <v>222</v>
      </c>
      <c r="C21" s="49" t="s">
        <v>224</v>
      </c>
      <c r="D21" s="17"/>
    </row>
    <row r="22" spans="1:5">
      <c r="A22" s="49" t="s">
        <v>245</v>
      </c>
      <c r="B22" s="40" t="s">
        <v>218</v>
      </c>
      <c r="C22" s="49" t="s">
        <v>225</v>
      </c>
      <c r="D22" s="42" t="s">
        <v>219</v>
      </c>
    </row>
    <row r="23" spans="1:5">
      <c r="A23" s="49" t="s">
        <v>246</v>
      </c>
      <c r="B23" s="49" t="s">
        <v>223</v>
      </c>
      <c r="C23" s="49" t="s">
        <v>226</v>
      </c>
      <c r="D23" s="17"/>
    </row>
    <row r="24" spans="1:5">
      <c r="A24" s="49"/>
      <c r="B24" s="49"/>
      <c r="C24" s="49"/>
      <c r="D24" s="17"/>
    </row>
    <row r="25" spans="1:5">
      <c r="A25" s="49" t="s">
        <v>240</v>
      </c>
      <c r="B25" s="49" t="s">
        <v>236</v>
      </c>
      <c r="C25" s="49" t="s">
        <v>237</v>
      </c>
      <c r="D25" s="17"/>
    </row>
    <row r="26" spans="1:5">
      <c r="A26" s="49" t="s">
        <v>242</v>
      </c>
      <c r="B26" s="49" t="s">
        <v>234</v>
      </c>
      <c r="C26" s="49" t="s">
        <v>238</v>
      </c>
      <c r="D26" s="17"/>
    </row>
    <row r="27" spans="1:5">
      <c r="A27" s="49" t="s">
        <v>243</v>
      </c>
      <c r="B27" s="49" t="s">
        <v>235</v>
      </c>
      <c r="C27" s="49" t="s">
        <v>239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6CA5F4E1-6689-423D-9705-B03F11E30AC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2990-CB9F-4859-BFEC-FE5B4AF0DFDF}">
  <dimension ref="A1:K73"/>
  <sheetViews>
    <sheetView workbookViewId="0">
      <selection activeCell="G30" sqref="G3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250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251</v>
      </c>
      <c r="B5" s="23">
        <v>26</v>
      </c>
      <c r="C5" s="23">
        <v>-15.5</v>
      </c>
      <c r="D5" s="23">
        <v>13.8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33.266950566590864</v>
      </c>
      <c r="H8" s="2" t="s">
        <v>252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276</v>
      </c>
      <c r="B17" s="49" t="s">
        <v>274</v>
      </c>
      <c r="C17" s="49" t="s">
        <v>279</v>
      </c>
      <c r="D17" s="17"/>
    </row>
    <row r="18" spans="1:5">
      <c r="A18" s="49" t="s">
        <v>277</v>
      </c>
      <c r="B18" s="49" t="s">
        <v>273</v>
      </c>
      <c r="C18" s="49" t="s">
        <v>280</v>
      </c>
      <c r="D18" s="17"/>
    </row>
    <row r="19" spans="1:5">
      <c r="A19" s="49" t="s">
        <v>278</v>
      </c>
      <c r="B19" s="49" t="s">
        <v>275</v>
      </c>
      <c r="C19" s="49" t="s">
        <v>281</v>
      </c>
      <c r="D19" s="17"/>
    </row>
    <row r="20" spans="1:5">
      <c r="A20" s="49"/>
      <c r="B20" s="49"/>
      <c r="C20" s="49"/>
      <c r="D20" s="17"/>
    </row>
    <row r="21" spans="1:5">
      <c r="A21" s="49" t="s">
        <v>265</v>
      </c>
      <c r="B21" s="49" t="s">
        <v>263</v>
      </c>
      <c r="C21" s="49" t="s">
        <v>267</v>
      </c>
      <c r="D21" s="17"/>
    </row>
    <row r="22" spans="1:5">
      <c r="A22" s="49" t="s">
        <v>264</v>
      </c>
      <c r="B22" s="40" t="s">
        <v>262</v>
      </c>
      <c r="C22" s="49" t="s">
        <v>268</v>
      </c>
      <c r="D22" s="42" t="s">
        <v>270</v>
      </c>
    </row>
    <row r="23" spans="1:5">
      <c r="A23" s="49" t="s">
        <v>266</v>
      </c>
      <c r="B23" s="49" t="s">
        <v>227</v>
      </c>
      <c r="C23" s="49" t="s">
        <v>269</v>
      </c>
      <c r="D23" s="17"/>
    </row>
    <row r="24" spans="1:5">
      <c r="A24" s="49"/>
      <c r="B24" s="49"/>
      <c r="C24" s="49"/>
      <c r="D24" s="17"/>
    </row>
    <row r="25" spans="1:5">
      <c r="A25" s="49" t="s">
        <v>286</v>
      </c>
      <c r="B25" s="49" t="s">
        <v>282</v>
      </c>
      <c r="C25" s="49" t="s">
        <v>283</v>
      </c>
      <c r="D25" s="17"/>
    </row>
    <row r="26" spans="1:5">
      <c r="A26" s="49" t="s">
        <v>256</v>
      </c>
      <c r="B26" s="49" t="s">
        <v>258</v>
      </c>
      <c r="C26" s="49" t="s">
        <v>284</v>
      </c>
      <c r="D26" s="17"/>
    </row>
    <row r="27" spans="1:5">
      <c r="A27" s="49" t="s">
        <v>254</v>
      </c>
      <c r="B27" s="49" t="s">
        <v>259</v>
      </c>
      <c r="C27" s="49" t="s">
        <v>285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 A5:D9" xr:uid="{8E2E206C-8764-4863-B712-FC44821F086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D3FD-34D6-4C4D-BC95-BFA105F12886}">
  <dimension ref="A1:K73"/>
  <sheetViews>
    <sheetView workbookViewId="0">
      <selection activeCell="D27" sqref="D27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2" t="s">
        <v>327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327</v>
      </c>
      <c r="B5" s="23">
        <v>-13.1</v>
      </c>
      <c r="C5" s="23">
        <v>50.3</v>
      </c>
      <c r="D5" s="23">
        <v>-20</v>
      </c>
      <c r="E5" s="31">
        <f>SQRT((VLOOKUP($E$2,Maeglin,2)-B5)^2+(VLOOKUP($E$2,Maeglin,3)-C5)^2+(VLOOKUP($E$2,Maeglin,4)-D5)^2)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SQRT((VLOOKUP($E$2,Maeglin,2)-B6)^2+(VLOOKUP($E$2,Maeglin,3)-C6)^2+(VLOOKUP($E$2,Maeglin,4)-D6)^2)</f>
        <v>55.692907986565039</v>
      </c>
      <c r="H6" s="2" t="s">
        <v>51</v>
      </c>
    </row>
    <row r="7" spans="1:8">
      <c r="A7" s="32"/>
      <c r="B7" s="23"/>
      <c r="C7" s="23"/>
      <c r="D7" s="23"/>
      <c r="E7" s="31">
        <f>SQRT((VLOOKUP($E$2,Maeglin,2)-B7)^2+(VLOOKUP($E$2,Maeglin,3)-C7)^2+(VLOOKUP($E$2,Maeglin,4)-D7)^2)</f>
        <v>55.692907986565039</v>
      </c>
      <c r="H7" s="2" t="s">
        <v>179</v>
      </c>
    </row>
    <row r="8" spans="1:8">
      <c r="A8" s="32"/>
      <c r="B8" s="23"/>
      <c r="C8" s="23"/>
      <c r="D8" s="23"/>
      <c r="E8" s="31">
        <f>SQRT((VLOOKUP($E$2,Maeglin,2)-B8)^2+(VLOOKUP($E$2,Maeglin,3)-C8)^2+(VLOOKUP($E$2,Maeglin,4)-D8)^2)</f>
        <v>55.692907986565039</v>
      </c>
      <c r="H8" s="2" t="s">
        <v>252</v>
      </c>
    </row>
    <row r="9" spans="1:8">
      <c r="A9" s="32"/>
      <c r="B9" s="23"/>
      <c r="C9" s="23"/>
      <c r="D9" s="23"/>
      <c r="E9" s="31">
        <f>SQRT((VLOOKUP($E$2,Maeglin,2)-B9)^2+(VLOOKUP($E$2,Maeglin,3)-C9)^2+(VLOOKUP($E$2,Maeglin,4)-D9)^2)</f>
        <v>55.692907986565039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229</v>
      </c>
      <c r="B17" s="49" t="s">
        <v>329</v>
      </c>
      <c r="C17" s="49" t="s">
        <v>330</v>
      </c>
      <c r="D17" s="17"/>
    </row>
    <row r="18" spans="1:5">
      <c r="A18" s="49" t="s">
        <v>308</v>
      </c>
      <c r="B18" s="49" t="s">
        <v>42</v>
      </c>
      <c r="C18" s="49" t="s">
        <v>32</v>
      </c>
      <c r="D18" s="17"/>
    </row>
    <row r="19" spans="1:5">
      <c r="A19" s="49" t="s">
        <v>307</v>
      </c>
      <c r="B19" s="49" t="s">
        <v>41</v>
      </c>
      <c r="C19" s="49" t="s">
        <v>305</v>
      </c>
      <c r="D19" s="17"/>
    </row>
    <row r="20" spans="1:5">
      <c r="A20" s="49"/>
      <c r="B20" s="49"/>
      <c r="C20" s="49"/>
      <c r="D20" s="17"/>
    </row>
    <row r="21" spans="1:5">
      <c r="A21" s="49" t="s">
        <v>223</v>
      </c>
      <c r="B21" s="49" t="s">
        <v>226</v>
      </c>
      <c r="C21" s="49" t="s">
        <v>328</v>
      </c>
      <c r="D21" s="17"/>
    </row>
    <row r="22" spans="1:5">
      <c r="A22" s="49" t="s">
        <v>304</v>
      </c>
      <c r="B22" s="40" t="s">
        <v>39</v>
      </c>
      <c r="C22" s="49" t="s">
        <v>28</v>
      </c>
      <c r="D22" s="42" t="s">
        <v>219</v>
      </c>
    </row>
    <row r="23" spans="1:5">
      <c r="A23" s="49" t="s">
        <v>303</v>
      </c>
      <c r="B23" s="49" t="s">
        <v>38</v>
      </c>
      <c r="C23" s="49" t="s">
        <v>301</v>
      </c>
      <c r="D23" s="17"/>
    </row>
    <row r="24" spans="1:5">
      <c r="A24" s="49"/>
      <c r="B24" s="49"/>
      <c r="C24" s="49"/>
      <c r="D24" s="17"/>
    </row>
    <row r="25" spans="1:5">
      <c r="A25" s="49" t="s">
        <v>235</v>
      </c>
      <c r="B25" s="49" t="s">
        <v>239</v>
      </c>
      <c r="C25" s="49" t="s">
        <v>331</v>
      </c>
      <c r="D25" s="17"/>
    </row>
    <row r="26" spans="1:5">
      <c r="A26" s="49" t="s">
        <v>315</v>
      </c>
      <c r="B26" s="49" t="s">
        <v>310</v>
      </c>
      <c r="C26" s="49" t="s">
        <v>312</v>
      </c>
      <c r="D26" s="17"/>
    </row>
    <row r="27" spans="1:5">
      <c r="A27" s="49" t="s">
        <v>316</v>
      </c>
      <c r="B27" s="49" t="s">
        <v>309</v>
      </c>
      <c r="C27" s="49" t="s">
        <v>314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disablePrompts="1" count="1">
    <dataValidation type="list" allowBlank="1" showInputMessage="1" showErrorMessage="1" sqref="B6:D9 A5:A9 E2:F2" xr:uid="{CC5B39AE-0645-419D-A698-E68F71BD629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45CA-9123-4431-A778-28CF6D444492}">
  <dimension ref="A1:K73"/>
  <sheetViews>
    <sheetView workbookViewId="0">
      <selection activeCell="A6" sqref="A6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2" t="s">
        <v>319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319</v>
      </c>
      <c r="B5" s="23">
        <v>-25.5</v>
      </c>
      <c r="C5" s="23">
        <v>17</v>
      </c>
      <c r="D5" s="23">
        <v>-17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35.046397817750112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35.046397817750112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35.046397817750112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35.046397817750112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308</v>
      </c>
      <c r="B17" s="49" t="s">
        <v>42</v>
      </c>
      <c r="C17" s="49" t="s">
        <v>32</v>
      </c>
      <c r="D17" s="17"/>
    </row>
    <row r="18" spans="1:5">
      <c r="A18" s="49" t="s">
        <v>307</v>
      </c>
      <c r="B18" s="49" t="s">
        <v>41</v>
      </c>
      <c r="C18" s="49" t="s">
        <v>305</v>
      </c>
      <c r="D18" s="17"/>
    </row>
    <row r="19" spans="1:5">
      <c r="A19" s="49" t="s">
        <v>306</v>
      </c>
      <c r="B19" s="49" t="s">
        <v>40</v>
      </c>
      <c r="C19" s="49" t="s">
        <v>289</v>
      </c>
      <c r="D19" s="17"/>
    </row>
    <row r="20" spans="1:5">
      <c r="A20" s="49"/>
      <c r="B20" s="49"/>
      <c r="C20" s="49"/>
      <c r="D20" s="17"/>
    </row>
    <row r="21" spans="1:5">
      <c r="A21" s="49" t="s">
        <v>304</v>
      </c>
      <c r="B21" s="49" t="s">
        <v>39</v>
      </c>
      <c r="C21" s="49" t="s">
        <v>28</v>
      </c>
      <c r="D21" s="17"/>
    </row>
    <row r="22" spans="1:5">
      <c r="A22" s="49" t="s">
        <v>303</v>
      </c>
      <c r="B22" s="40" t="s">
        <v>38</v>
      </c>
      <c r="C22" s="49" t="s">
        <v>301</v>
      </c>
      <c r="D22" s="42" t="s">
        <v>219</v>
      </c>
    </row>
    <row r="23" spans="1:5">
      <c r="A23" s="49" t="s">
        <v>302</v>
      </c>
      <c r="B23" s="49" t="s">
        <v>37</v>
      </c>
      <c r="C23" s="49" t="s">
        <v>287</v>
      </c>
      <c r="D23" s="17"/>
    </row>
    <row r="24" spans="1:5">
      <c r="A24" s="49"/>
      <c r="B24" s="49"/>
      <c r="C24" s="49"/>
      <c r="D24" s="17"/>
    </row>
    <row r="25" spans="1:5">
      <c r="A25" s="49" t="s">
        <v>315</v>
      </c>
      <c r="B25" s="49" t="s">
        <v>310</v>
      </c>
      <c r="C25" s="49" t="s">
        <v>312</v>
      </c>
      <c r="D25" s="17"/>
    </row>
    <row r="26" spans="1:5">
      <c r="A26" s="49" t="s">
        <v>316</v>
      </c>
      <c r="B26" s="49" t="s">
        <v>309</v>
      </c>
      <c r="C26" s="49" t="s">
        <v>314</v>
      </c>
      <c r="D26" s="17"/>
    </row>
    <row r="27" spans="1:5">
      <c r="A27" s="49" t="s">
        <v>317</v>
      </c>
      <c r="B27" s="49" t="s">
        <v>311</v>
      </c>
      <c r="C27" s="49" t="s">
        <v>313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count="1">
    <dataValidation type="list" allowBlank="1" showInputMessage="1" showErrorMessage="1" sqref="B6:D9 A5:A9 E2:F2" xr:uid="{ED6B598A-737D-459D-9814-FC627538961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C27F-9082-47CA-B9F5-ABBD650D2808}">
  <dimension ref="A1:K73"/>
  <sheetViews>
    <sheetView workbookViewId="0">
      <selection activeCell="B22" sqref="B22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318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300</v>
      </c>
      <c r="B5" s="23">
        <v>-27</v>
      </c>
      <c r="C5" s="23">
        <v>-1.6</v>
      </c>
      <c r="D5" s="23">
        <v>-12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29.589863129119067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29.589863129119067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29.589863129119067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29.589863129119067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307</v>
      </c>
      <c r="B17" s="49" t="s">
        <v>41</v>
      </c>
      <c r="C17" s="49" t="s">
        <v>305</v>
      </c>
      <c r="D17" s="17"/>
    </row>
    <row r="18" spans="1:5">
      <c r="A18" s="49" t="s">
        <v>306</v>
      </c>
      <c r="B18" s="49" t="s">
        <v>40</v>
      </c>
      <c r="C18" s="49" t="s">
        <v>289</v>
      </c>
      <c r="D18" s="17"/>
    </row>
    <row r="19" spans="1:5">
      <c r="A19" s="49" t="s">
        <v>325</v>
      </c>
      <c r="B19" s="49" t="s">
        <v>326</v>
      </c>
      <c r="C19" s="49" t="s">
        <v>290</v>
      </c>
      <c r="D19" s="17"/>
    </row>
    <row r="20" spans="1:5">
      <c r="A20" s="49"/>
      <c r="B20" s="49"/>
      <c r="C20" s="49"/>
      <c r="D20" s="17"/>
    </row>
    <row r="21" spans="1:5">
      <c r="A21" s="49" t="s">
        <v>317</v>
      </c>
      <c r="B21" s="49" t="s">
        <v>38</v>
      </c>
      <c r="C21" s="49" t="s">
        <v>301</v>
      </c>
      <c r="D21" s="17"/>
    </row>
    <row r="22" spans="1:5">
      <c r="A22" s="49" t="s">
        <v>302</v>
      </c>
      <c r="B22" s="40" t="s">
        <v>37</v>
      </c>
      <c r="C22" s="49" t="s">
        <v>287</v>
      </c>
      <c r="D22" s="42" t="s">
        <v>219</v>
      </c>
    </row>
    <row r="23" spans="1:5">
      <c r="A23" s="49" t="s">
        <v>320</v>
      </c>
      <c r="B23" s="49" t="s">
        <v>321</v>
      </c>
      <c r="C23" s="49" t="s">
        <v>288</v>
      </c>
      <c r="D23" s="17"/>
    </row>
    <row r="24" spans="1:5">
      <c r="A24" s="49"/>
      <c r="B24" s="49"/>
      <c r="C24" s="49"/>
      <c r="D24" s="17"/>
    </row>
    <row r="25" spans="1:5">
      <c r="A25" s="49" t="s">
        <v>316</v>
      </c>
      <c r="B25" s="49" t="s">
        <v>309</v>
      </c>
      <c r="C25" s="49" t="s">
        <v>314</v>
      </c>
      <c r="D25" s="17"/>
    </row>
    <row r="26" spans="1:5">
      <c r="A26" s="49" t="s">
        <v>317</v>
      </c>
      <c r="B26" s="49" t="s">
        <v>311</v>
      </c>
      <c r="C26" s="49" t="s">
        <v>313</v>
      </c>
      <c r="D26" s="17"/>
    </row>
    <row r="27" spans="1:5">
      <c r="A27" s="49" t="s">
        <v>322</v>
      </c>
      <c r="B27" s="49" t="s">
        <v>323</v>
      </c>
      <c r="C27" s="49" t="s">
        <v>324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A3F91D58-B93E-4644-A97E-690E5242CCA9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4A29-5C95-4F7F-A3D8-4FB771E05C42}">
  <dimension ref="A1:K73"/>
  <sheetViews>
    <sheetView workbookViewId="0">
      <selection activeCell="D19" sqref="D19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332</v>
      </c>
      <c r="B2" s="9" t="s">
        <v>177</v>
      </c>
      <c r="C2" t="s">
        <v>333</v>
      </c>
      <c r="E2" s="52" t="s">
        <v>334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334</v>
      </c>
      <c r="B5" s="23">
        <v>-23.6</v>
      </c>
      <c r="C5" s="23">
        <v>-39</v>
      </c>
      <c r="D5" s="23">
        <v>-15</v>
      </c>
      <c r="E5" s="31">
        <f>SQRT((VLOOKUP($E$2,Kalandra,2)-B5)^2+(VLOOKUP($E$2,Kalandra,3)-C5)^2+(VLOOKUP($E$2,Kalandra,4)-D5)^2)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SQRT((VLOOKUP($E$2,Kalandra,2)-B6)^2+(VLOOKUP($E$2,Kalandra,3)-C6)^2+(VLOOKUP($E$2,Kalandra,4)-D6)^2)</f>
        <v>47.989165443879102</v>
      </c>
      <c r="H6" s="2" t="s">
        <v>51</v>
      </c>
    </row>
    <row r="7" spans="1:8">
      <c r="A7" s="32"/>
      <c r="B7" s="23"/>
      <c r="C7" s="23"/>
      <c r="D7" s="23"/>
      <c r="E7" s="31">
        <f>SQRT((VLOOKUP($E$2,Kalandra,2)-B7)^2+(VLOOKUP($E$2,Kalandra,3)-C7)^2+(VLOOKUP($E$2,Kalandra,4)-D7)^2)</f>
        <v>47.989165443879102</v>
      </c>
      <c r="H7" s="2" t="s">
        <v>179</v>
      </c>
    </row>
    <row r="8" spans="1:8">
      <c r="A8" s="32"/>
      <c r="B8" s="23"/>
      <c r="C8" s="23"/>
      <c r="D8" s="23"/>
      <c r="E8" s="31">
        <f>SQRT((VLOOKUP($E$2,Kalandra,2)-B8)^2+(VLOOKUP($E$2,Kalandra,3)-C8)^2+(VLOOKUP($E$2,Kalandra,4)-D8)^2)</f>
        <v>47.989165443879102</v>
      </c>
      <c r="H8" s="2" t="s">
        <v>252</v>
      </c>
    </row>
    <row r="9" spans="1:8">
      <c r="A9" s="32"/>
      <c r="B9" s="23"/>
      <c r="C9" s="23"/>
      <c r="D9" s="23"/>
      <c r="E9" s="31">
        <f>SQRT((VLOOKUP($E$2,Kalandra,2)-B9)^2+(VLOOKUP($E$2,Kalandra,3)-C9)^2+(VLOOKUP($E$2,Kalandra,4)-D9)^2)</f>
        <v>47.989165443879102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306</v>
      </c>
      <c r="B17" s="49" t="s">
        <v>40</v>
      </c>
      <c r="C17" s="49" t="s">
        <v>289</v>
      </c>
      <c r="D17" s="17"/>
    </row>
    <row r="18" spans="1:5">
      <c r="A18" s="49" t="s">
        <v>325</v>
      </c>
      <c r="B18" s="49" t="s">
        <v>326</v>
      </c>
      <c r="C18" s="49" t="s">
        <v>290</v>
      </c>
      <c r="D18" s="17"/>
    </row>
    <row r="19" spans="1:5">
      <c r="A19" s="49" t="s">
        <v>339</v>
      </c>
      <c r="B19" s="49" t="s">
        <v>340</v>
      </c>
      <c r="C19" s="49" t="s">
        <v>189</v>
      </c>
      <c r="D19" s="17"/>
    </row>
    <row r="20" spans="1:5">
      <c r="A20" s="49"/>
      <c r="B20" s="49"/>
      <c r="C20" s="49"/>
      <c r="D20" s="17"/>
    </row>
    <row r="21" spans="1:5">
      <c r="A21" s="49" t="s">
        <v>302</v>
      </c>
      <c r="B21" s="49" t="s">
        <v>37</v>
      </c>
      <c r="C21" s="49" t="s">
        <v>287</v>
      </c>
      <c r="D21" s="17"/>
    </row>
    <row r="22" spans="1:5">
      <c r="A22" s="49" t="s">
        <v>320</v>
      </c>
      <c r="B22" s="40" t="s">
        <v>321</v>
      </c>
      <c r="C22" s="49" t="s">
        <v>288</v>
      </c>
      <c r="D22" s="42" t="s">
        <v>219</v>
      </c>
    </row>
    <row r="23" spans="1:5">
      <c r="A23" s="49" t="s">
        <v>335</v>
      </c>
      <c r="B23" s="49" t="s">
        <v>336</v>
      </c>
      <c r="C23" s="49" t="s">
        <v>261</v>
      </c>
      <c r="D23" s="17"/>
    </row>
    <row r="24" spans="1:5">
      <c r="A24" s="49"/>
      <c r="B24" s="49"/>
      <c r="C24" s="49"/>
      <c r="D24" s="17"/>
    </row>
    <row r="25" spans="1:5">
      <c r="A25" s="49" t="s">
        <v>317</v>
      </c>
      <c r="B25" s="49" t="s">
        <v>311</v>
      </c>
      <c r="C25" s="49" t="s">
        <v>313</v>
      </c>
      <c r="D25" s="17"/>
    </row>
    <row r="26" spans="1:5">
      <c r="A26" s="49" t="s">
        <v>322</v>
      </c>
      <c r="B26" s="49" t="s">
        <v>323</v>
      </c>
      <c r="C26" s="49" t="s">
        <v>324</v>
      </c>
      <c r="D26" s="17"/>
    </row>
    <row r="27" spans="1:5">
      <c r="A27" s="49" t="s">
        <v>337</v>
      </c>
      <c r="B27" s="49" t="s">
        <v>338</v>
      </c>
      <c r="C27" s="49" t="s">
        <v>296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1D77C845-BC00-4272-BB0A-0C234F416666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FD5-3C94-4224-9BA3-91BEF29C5E63}">
  <dimension ref="A1:K73"/>
  <sheetViews>
    <sheetView workbookViewId="0">
      <selection activeCell="B27" sqref="B27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255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253</v>
      </c>
      <c r="B5" s="23">
        <v>12.4</v>
      </c>
      <c r="C5" s="23">
        <v>-21.4</v>
      </c>
      <c r="D5" s="23">
        <v>-7.6</v>
      </c>
      <c r="E5" s="31">
        <f>SQRT((VLOOKUP($E$2,Deneva,2)-B5)^2+(VLOOKUP($E$2,Deneva,3)-C5)^2+(VLOOKUP($E$2,Deneva,4)-D5)^2)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SQRT((VLOOKUP($E$2,Deneva,2)-B6)^2+(VLOOKUP($E$2,Deneva,3)-C6)^2+(VLOOKUP($E$2,Deneva,4)-D6)^2)</f>
        <v>25.874311585045117</v>
      </c>
      <c r="H6" s="2" t="s">
        <v>51</v>
      </c>
    </row>
    <row r="7" spans="1:8">
      <c r="A7" s="32"/>
      <c r="B7" s="23"/>
      <c r="C7" s="23"/>
      <c r="D7" s="23"/>
      <c r="E7" s="31">
        <f>SQRT((VLOOKUP($E$2,Deneva,2)-B7)^2+(VLOOKUP($E$2,Deneva,3)-C7)^2+(VLOOKUP($E$2,Deneva,4)-D7)^2)</f>
        <v>25.874311585045117</v>
      </c>
      <c r="H7" s="2" t="s">
        <v>179</v>
      </c>
    </row>
    <row r="8" spans="1:8">
      <c r="A8" s="32"/>
      <c r="B8" s="23"/>
      <c r="C8" s="23"/>
      <c r="D8" s="23"/>
      <c r="E8" s="31">
        <f>SQRT((VLOOKUP($E$2,Deneva,2)-B8)^2+(VLOOKUP($E$2,Deneva,3)-C8)^2+(VLOOKUP($E$2,Deneva,4)-D8)^2)</f>
        <v>25.874311585045117</v>
      </c>
      <c r="H8" s="2" t="s">
        <v>252</v>
      </c>
    </row>
    <row r="9" spans="1:8">
      <c r="A9" s="32"/>
      <c r="B9" s="23"/>
      <c r="C9" s="23"/>
      <c r="D9" s="23"/>
      <c r="E9" s="31">
        <f>SQRT((VLOOKUP($E$2,Deneva,2)-B9)^2+(VLOOKUP($E$2,Deneva,3)-C9)^2+(VLOOKUP($E$2,Deneva,4)-D9)^2)</f>
        <v>25.874311585045117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289</v>
      </c>
      <c r="B17" s="49" t="s">
        <v>264</v>
      </c>
      <c r="C17" s="49" t="s">
        <v>262</v>
      </c>
      <c r="D17" s="17"/>
    </row>
    <row r="18" spans="1:5">
      <c r="A18" s="49" t="s">
        <v>290</v>
      </c>
      <c r="B18" s="49" t="s">
        <v>266</v>
      </c>
      <c r="C18" s="49" t="s">
        <v>227</v>
      </c>
      <c r="D18" s="17"/>
    </row>
    <row r="19" spans="1:5">
      <c r="A19" s="49" t="s">
        <v>189</v>
      </c>
      <c r="B19" s="49" t="s">
        <v>193</v>
      </c>
      <c r="C19" s="49" t="s">
        <v>213</v>
      </c>
      <c r="D19" s="17"/>
    </row>
    <row r="20" spans="1:5">
      <c r="A20" s="49"/>
      <c r="B20" s="49"/>
      <c r="C20" s="49"/>
      <c r="D20" s="17"/>
    </row>
    <row r="21" spans="1:5">
      <c r="A21" s="49" t="s">
        <v>287</v>
      </c>
      <c r="B21" s="49" t="s">
        <v>256</v>
      </c>
      <c r="C21" s="49" t="s">
        <v>258</v>
      </c>
      <c r="D21" s="17"/>
    </row>
    <row r="22" spans="1:5">
      <c r="A22" s="49" t="s">
        <v>288</v>
      </c>
      <c r="B22" s="40" t="s">
        <v>254</v>
      </c>
      <c r="C22" s="49" t="s">
        <v>259</v>
      </c>
      <c r="D22" s="42" t="s">
        <v>219</v>
      </c>
    </row>
    <row r="23" spans="1:5">
      <c r="A23" s="49" t="s">
        <v>261</v>
      </c>
      <c r="B23" s="49" t="s">
        <v>257</v>
      </c>
      <c r="C23" s="49" t="s">
        <v>260</v>
      </c>
      <c r="D23" s="17"/>
    </row>
    <row r="24" spans="1:5">
      <c r="A24" s="49"/>
      <c r="B24" s="49"/>
      <c r="C24" s="49"/>
      <c r="D24" s="17"/>
    </row>
    <row r="25" spans="1:5">
      <c r="A25" s="49" t="s">
        <v>296</v>
      </c>
      <c r="B25" s="49" t="s">
        <v>292</v>
      </c>
      <c r="C25" s="49" t="s">
        <v>241</v>
      </c>
      <c r="D25" s="17"/>
    </row>
    <row r="26" spans="1:5">
      <c r="A26" s="49" t="s">
        <v>297</v>
      </c>
      <c r="B26" s="49" t="s">
        <v>291</v>
      </c>
      <c r="C26" s="49" t="s">
        <v>294</v>
      </c>
      <c r="D26" s="17"/>
    </row>
    <row r="27" spans="1:5">
      <c r="A27" s="49" t="s">
        <v>298</v>
      </c>
      <c r="B27" s="49" t="s">
        <v>293</v>
      </c>
      <c r="C27" s="49" t="s">
        <v>295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DEE6143E-A604-4933-9207-15889EE1230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7A1D-D87E-4DF2-93E5-F3474C75EA21}">
  <dimension ref="A1:K73"/>
  <sheetViews>
    <sheetView tabSelected="1" workbookViewId="0">
      <selection activeCell="A18" sqref="A18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341</v>
      </c>
      <c r="E2" s="52" t="s">
        <v>342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342</v>
      </c>
      <c r="B5" s="23">
        <v>-44</v>
      </c>
      <c r="C5" s="23">
        <v>-7</v>
      </c>
      <c r="D5" s="23">
        <v>12</v>
      </c>
      <c r="E5" s="31">
        <f>SQRT((VLOOKUP($E$2,Vynolk,2)-B5)^2+(VLOOKUP($E$2,Vynolk,3)-C5)^2+(VLOOKUP($E$2,Vynolk,4)-D5)^2)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SQRT((VLOOKUP($E$2,Vynolk,2)-B6)^2+(VLOOKUP($E$2,Vynolk,3)-C6)^2+(VLOOKUP($E$2,Vynolk,4)-D6)^2)</f>
        <v>46.141087980237309</v>
      </c>
      <c r="H6" s="2" t="s">
        <v>51</v>
      </c>
    </row>
    <row r="7" spans="1:8">
      <c r="A7" s="32"/>
      <c r="B7" s="23"/>
      <c r="C7" s="23"/>
      <c r="D7" s="23"/>
      <c r="E7" s="31">
        <f>SQRT((VLOOKUP($E$2,Vynolk,2)-B7)^2+(VLOOKUP($E$2,Vynolk,3)-C7)^2+(VLOOKUP($E$2,Vynolk,4)-D7)^2)</f>
        <v>46.141087980237309</v>
      </c>
      <c r="H7" s="2" t="s">
        <v>179</v>
      </c>
    </row>
    <row r="8" spans="1:8">
      <c r="A8" s="32"/>
      <c r="B8" s="23"/>
      <c r="C8" s="23"/>
      <c r="D8" s="23"/>
      <c r="E8" s="31">
        <f>SQRT((VLOOKUP($E$2,Vynolk,2)-B8)^2+(VLOOKUP($E$2,Vynolk,3)-C8)^2+(VLOOKUP($E$2,Vynolk,4)-D8)^2)</f>
        <v>46.141087980237309</v>
      </c>
      <c r="H8" s="2" t="s">
        <v>252</v>
      </c>
    </row>
    <row r="9" spans="1:8">
      <c r="A9" s="32"/>
      <c r="B9" s="23"/>
      <c r="C9" s="23"/>
      <c r="D9" s="23"/>
      <c r="E9" s="31">
        <f>SQRT((VLOOKUP($E$2,Vynolk,2)-B9)^2+(VLOOKUP($E$2,Vynolk,3)-C9)^2+(VLOOKUP($E$2,Vynolk,4)-D9)^2)</f>
        <v>46.141087980237309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350</v>
      </c>
      <c r="B17" s="49" t="s">
        <v>349</v>
      </c>
      <c r="C17" s="49" t="s">
        <v>278</v>
      </c>
      <c r="D17" s="17"/>
    </row>
    <row r="18" spans="1:5">
      <c r="A18" s="49" t="s">
        <v>347</v>
      </c>
      <c r="B18" s="49" t="s">
        <v>180</v>
      </c>
      <c r="C18" s="49" t="s">
        <v>183</v>
      </c>
      <c r="D18" s="17"/>
    </row>
    <row r="19" spans="1:5">
      <c r="A19" s="49" t="s">
        <v>348</v>
      </c>
      <c r="B19" s="49" t="s">
        <v>181</v>
      </c>
      <c r="C19" s="49" t="s">
        <v>206</v>
      </c>
      <c r="D19" s="17"/>
    </row>
    <row r="20" spans="1:5">
      <c r="A20" s="49"/>
      <c r="B20" s="49"/>
      <c r="C20" s="49"/>
      <c r="D20" s="17"/>
    </row>
    <row r="21" spans="1:5">
      <c r="A21" s="49" t="s">
        <v>326</v>
      </c>
      <c r="B21" s="49" t="s">
        <v>290</v>
      </c>
      <c r="C21" s="49" t="s">
        <v>266</v>
      </c>
      <c r="D21" s="17"/>
    </row>
    <row r="22" spans="1:5">
      <c r="A22" s="49" t="s">
        <v>340</v>
      </c>
      <c r="B22" s="40" t="s">
        <v>189</v>
      </c>
      <c r="C22" s="49" t="s">
        <v>193</v>
      </c>
      <c r="D22" s="42" t="s">
        <v>270</v>
      </c>
    </row>
    <row r="23" spans="1:5">
      <c r="A23" s="49" t="s">
        <v>343</v>
      </c>
      <c r="B23" s="49" t="s">
        <v>188</v>
      </c>
      <c r="C23" s="49" t="s">
        <v>191</v>
      </c>
      <c r="D23" s="17"/>
    </row>
    <row r="24" spans="1:5">
      <c r="A24" s="49"/>
      <c r="B24" s="49"/>
      <c r="C24" s="49"/>
      <c r="D24" s="17"/>
    </row>
    <row r="25" spans="1:5">
      <c r="A25" s="49" t="s">
        <v>321</v>
      </c>
      <c r="B25" s="49" t="s">
        <v>288</v>
      </c>
      <c r="C25" s="49" t="s">
        <v>254</v>
      </c>
      <c r="D25" s="17"/>
    </row>
    <row r="26" spans="1:5">
      <c r="A26" s="49" t="s">
        <v>336</v>
      </c>
      <c r="B26" s="49" t="s">
        <v>261</v>
      </c>
      <c r="C26" s="49" t="s">
        <v>257</v>
      </c>
      <c r="D26" s="17"/>
    </row>
    <row r="27" spans="1:5">
      <c r="A27" s="49" t="s">
        <v>344</v>
      </c>
      <c r="B27" s="49" t="s">
        <v>345</v>
      </c>
      <c r="C27" s="49" t="s">
        <v>346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5DE6067D-F43D-4B62-B490-9775C154EEBC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workbookViewId="0">
      <selection activeCell="E5" sqref="E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205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251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SQRT((VLOOKUP($E$2,Ingraham,2)-B6)^2+(VLOOKUP($E$2,Ingraham,3)-C6)^2+(VLOOKUP($E$2,Ingraham,4)-D6)^2)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SQRT((VLOOKUP($E$2,Ingraham,2)-B7)^2+(VLOOKUP($E$2,Ingraham,3)-C7)^2+(VLOOKUP($E$2,Ingraham,4)-D7)^2)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SQRT((VLOOKUP($E$2,Ingraham,2)-B8)^2+(VLOOKUP($E$2,Ingraham,3)-C8)^2+(VLOOKUP($E$2,Ingraham,4)-D8)^2)</f>
        <v>33.266950566590864</v>
      </c>
      <c r="H8" s="2" t="s">
        <v>52</v>
      </c>
    </row>
    <row r="9" spans="1:8">
      <c r="A9" s="32"/>
      <c r="B9" s="23"/>
      <c r="C9" s="23"/>
      <c r="D9" s="23"/>
      <c r="E9" s="31">
        <f>SQRT((VLOOKUP($E$2,Ingraham,2)-B9)^2+(VLOOKUP($E$2,Ingraham,3)-C9)^2+(VLOOKUP($E$2,Ingraham,4)-D9)^2)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201</v>
      </c>
      <c r="B17" s="49" t="s">
        <v>202</v>
      </c>
      <c r="C17" s="49" t="s">
        <v>207</v>
      </c>
      <c r="D17" s="17"/>
    </row>
    <row r="18" spans="1:5">
      <c r="A18" s="49" t="s">
        <v>199</v>
      </c>
      <c r="B18" s="49" t="s">
        <v>203</v>
      </c>
      <c r="C18" s="49" t="s">
        <v>208</v>
      </c>
      <c r="D18" s="17"/>
    </row>
    <row r="19" spans="1:5">
      <c r="A19" s="49" t="s">
        <v>200</v>
      </c>
      <c r="B19" s="49" t="s">
        <v>204</v>
      </c>
      <c r="C19" s="49" t="s">
        <v>209</v>
      </c>
      <c r="D19" s="17"/>
    </row>
    <row r="20" spans="1:5">
      <c r="A20" s="49"/>
      <c r="B20" s="49"/>
      <c r="C20" s="49"/>
      <c r="D20" s="17"/>
    </row>
    <row r="21" spans="1:5">
      <c r="A21" s="49" t="s">
        <v>180</v>
      </c>
      <c r="B21" s="49" t="s">
        <v>183</v>
      </c>
      <c r="C21" s="49" t="s">
        <v>210</v>
      </c>
      <c r="D21" s="17"/>
    </row>
    <row r="22" spans="1:5">
      <c r="A22" s="49" t="s">
        <v>181</v>
      </c>
      <c r="B22" s="40" t="s">
        <v>206</v>
      </c>
      <c r="C22" s="49" t="s">
        <v>211</v>
      </c>
      <c r="D22" s="42" t="s">
        <v>185</v>
      </c>
    </row>
    <row r="23" spans="1:5">
      <c r="A23" s="49" t="s">
        <v>182</v>
      </c>
      <c r="B23" s="49" t="s">
        <v>184</v>
      </c>
      <c r="C23" s="49" t="s">
        <v>212</v>
      </c>
      <c r="D23" s="17"/>
    </row>
    <row r="24" spans="1:5">
      <c r="A24" s="49"/>
      <c r="B24" s="49"/>
      <c r="C24" s="49"/>
      <c r="D24" s="17"/>
    </row>
    <row r="25" spans="1:5">
      <c r="A25" s="49" t="s">
        <v>189</v>
      </c>
      <c r="B25" s="49" t="s">
        <v>193</v>
      </c>
      <c r="C25" s="49" t="s">
        <v>213</v>
      </c>
      <c r="D25" s="17"/>
    </row>
    <row r="26" spans="1:5">
      <c r="A26" s="49" t="s">
        <v>188</v>
      </c>
      <c r="B26" s="49" t="s">
        <v>191</v>
      </c>
      <c r="C26" s="49" t="s">
        <v>214</v>
      </c>
      <c r="D26" s="17"/>
    </row>
    <row r="27" spans="1:5">
      <c r="A27" s="49" t="s">
        <v>190</v>
      </c>
      <c r="B27" s="49" t="s">
        <v>192</v>
      </c>
      <c r="C27" s="49" t="s">
        <v>215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52</vt:i4>
      </vt:variant>
    </vt:vector>
  </HeadingPairs>
  <TitlesOfParts>
    <vt:vector size="65" baseType="lpstr">
      <vt:lpstr>Distance Calcs</vt:lpstr>
      <vt:lpstr>Master Coords</vt:lpstr>
      <vt:lpstr>Block</vt:lpstr>
      <vt:lpstr>Sector Template</vt:lpstr>
      <vt:lpstr>067-45</vt:lpstr>
      <vt:lpstr>076-19</vt:lpstr>
      <vt:lpstr>076-31</vt:lpstr>
      <vt:lpstr>076-36</vt:lpstr>
      <vt:lpstr>076-41</vt:lpstr>
      <vt:lpstr>076-46</vt:lpstr>
      <vt:lpstr>076-48</vt:lpstr>
      <vt:lpstr>085-02</vt:lpstr>
      <vt:lpstr>985-83</vt:lpstr>
      <vt:lpstr>'067-45'!Aldebaran</vt:lpstr>
      <vt:lpstr>'076-19'!Aldebaran</vt:lpstr>
      <vt:lpstr>'076-31'!Aldebaran</vt:lpstr>
      <vt:lpstr>'076-36'!Aldebaran</vt:lpstr>
      <vt:lpstr>'076-41'!Aldebaran</vt:lpstr>
      <vt:lpstr>'076-46'!Aldebaran</vt:lpstr>
      <vt:lpstr>'076-48'!Aldebaran</vt:lpstr>
      <vt:lpstr>'085-02'!Aldebaran</vt:lpstr>
      <vt:lpstr>Aldebaran</vt:lpstr>
      <vt:lpstr>'076-31'!Brantik</vt:lpstr>
      <vt:lpstr>'076-41'!Brantik</vt:lpstr>
      <vt:lpstr>'076-46'!Brantik</vt:lpstr>
      <vt:lpstr>Brantik</vt:lpstr>
      <vt:lpstr>'076-31'!Deneva</vt:lpstr>
      <vt:lpstr>'076-36'!Deneva</vt:lpstr>
      <vt:lpstr>'076-41'!Deneva</vt:lpstr>
      <vt:lpstr>'076-46'!Deneva</vt:lpstr>
      <vt:lpstr>'085-02'!Deneva</vt:lpstr>
      <vt:lpstr>Deneva</vt:lpstr>
      <vt:lpstr>'076-19'!EpsilonBootis</vt:lpstr>
      <vt:lpstr>'076-31'!EpsilonBootis</vt:lpstr>
      <vt:lpstr>'076-36'!EpsilonBootis</vt:lpstr>
      <vt:lpstr>'076-41'!EpsilonBootis</vt:lpstr>
      <vt:lpstr>'076-46'!EpsilonBootis</vt:lpstr>
      <vt:lpstr>'076-48'!EpsilonBootis</vt:lpstr>
      <vt:lpstr>'085-02'!EpsilonBootis</vt:lpstr>
      <vt:lpstr>EpsilonBootis</vt:lpstr>
      <vt:lpstr>ImportantPlanets</vt:lpstr>
      <vt:lpstr>'076-31'!InfernaPrime</vt:lpstr>
      <vt:lpstr>InfernaPrime</vt:lpstr>
      <vt:lpstr>'076-31'!Ingraham</vt:lpstr>
      <vt:lpstr>'076-36'!Ingraham</vt:lpstr>
      <vt:lpstr>'076-41'!Ingraham</vt:lpstr>
      <vt:lpstr>'076-46'!Ingraham</vt:lpstr>
      <vt:lpstr>'076-48'!Ingraham</vt:lpstr>
      <vt:lpstr>'085-02'!Ingraham</vt:lpstr>
      <vt:lpstr>Ingraham</vt:lpstr>
      <vt:lpstr>Kalandra</vt:lpstr>
      <vt:lpstr>Maeglin</vt:lpstr>
      <vt:lpstr>'Distance Calcs'!Name</vt:lpstr>
      <vt:lpstr>Name</vt:lpstr>
      <vt:lpstr>'067-45'!SolSector</vt:lpstr>
      <vt:lpstr>'076-19'!SolSector</vt:lpstr>
      <vt:lpstr>'076-31'!SolSector</vt:lpstr>
      <vt:lpstr>'076-36'!SolSector</vt:lpstr>
      <vt:lpstr>'076-41'!SolSector</vt:lpstr>
      <vt:lpstr>'076-46'!SolSector</vt:lpstr>
      <vt:lpstr>'076-48'!SolSector</vt:lpstr>
      <vt:lpstr>'085-02'!SolSector</vt:lpstr>
      <vt:lpstr>'985-83'!SolSector</vt:lpstr>
      <vt:lpstr>'Sector Template'!SolSector</vt:lpstr>
      <vt:lpstr>Vynolk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2023-01-08T02:31:28Z</dcterms:modified>
</cp:coreProperties>
</file>