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Dan\Desktop\temp\SFC Trek\General Files\"/>
    </mc:Choice>
  </mc:AlternateContent>
  <xr:revisionPtr revIDLastSave="0" documentId="8_{BF03AB7E-7F9D-460F-B1D5-2CFDD9CE52DF}" xr6:coauthVersionLast="47" xr6:coauthVersionMax="47" xr10:uidLastSave="{00000000-0000-0000-0000-000000000000}"/>
  <bookViews>
    <workbookView xWindow="19095" yWindow="0" windowWidth="19410" windowHeight="20985" xr2:uid="{00000000-000D-0000-FFFF-FFFF00000000}"/>
  </bookViews>
  <sheets>
    <sheet name="Overview" sheetId="1" r:id="rId1"/>
    <sheet name="Hull" sheetId="2" r:id="rId2"/>
    <sheet name="Personnel Systems" sheetId="3" r:id="rId3"/>
    <sheet name="Propulsion Systems" sheetId="4" r:id="rId4"/>
    <sheet name="Power Systems" sheetId="5" r:id="rId5"/>
    <sheet name="Operations Systems" sheetId="6" r:id="rId6"/>
    <sheet name="Tactical Systems" sheetId="7" r:id="rId7"/>
    <sheet name="Auxiliary Spacecraft Systems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  <c r="E6" i="8"/>
  <c r="E62" i="7"/>
  <c r="B22" i="1" s="1"/>
  <c r="E63" i="6"/>
  <c r="B21" i="1" s="1"/>
  <c r="E12" i="5"/>
  <c r="B20" i="1" s="1"/>
  <c r="F25" i="4"/>
  <c r="B19" i="1" s="1"/>
  <c r="E35" i="3"/>
  <c r="B18" i="1" s="1"/>
  <c r="E8" i="2"/>
  <c r="F4" i="2" s="1"/>
  <c r="F22" i="2" s="1"/>
  <c r="B17" i="1" s="1"/>
  <c r="D8" i="2"/>
  <c r="E7" i="1"/>
  <c r="B10" i="1" s="1"/>
  <c r="C13" i="1" s="1"/>
  <c r="B11" i="1" l="1"/>
  <c r="B12" i="1" s="1"/>
  <c r="B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C2" authorId="0" shapeId="0" xr:uid="{8115E0E2-34E5-4CD9-9D49-2005BB25364E}">
      <text>
        <r>
          <rPr>
            <sz val="9"/>
            <color indexed="81"/>
            <rFont val="Tahoma"/>
            <family val="2"/>
          </rPr>
          <t>reduced from Spacedock-required 78</t>
        </r>
      </text>
    </comment>
    <comment ref="C8" authorId="0" shapeId="0" xr:uid="{994546A5-49F2-44D7-8873-F678E747E8A2}">
      <text>
        <r>
          <rPr>
            <sz val="9"/>
            <color indexed="81"/>
            <rFont val="Tahoma"/>
            <family val="2"/>
          </rPr>
          <t xml:space="preserve">per 60 quarters
</t>
        </r>
      </text>
    </comment>
    <comment ref="C9" authorId="0" shapeId="0" xr:uid="{67987A8E-C0E5-4F3B-B993-CB7C076FE53F}">
      <text>
        <r>
          <rPr>
            <sz val="9"/>
            <color indexed="81"/>
            <rFont val="Tahoma"/>
            <family val="2"/>
          </rPr>
          <t xml:space="preserve">per 20 quarters
</t>
        </r>
      </text>
    </comment>
    <comment ref="C10" authorId="0" shapeId="0" xr:uid="{723F749E-5C65-4633-BD13-98FAF07ED199}">
      <text>
        <r>
          <rPr>
            <sz val="9"/>
            <color indexed="81"/>
            <rFont val="Tahoma"/>
            <family val="2"/>
          </rPr>
          <t xml:space="preserve">per 10 quarters
</t>
        </r>
      </text>
    </comment>
    <comment ref="C11" authorId="0" shapeId="0" xr:uid="{9792FCC3-64F4-469D-91B6-A856ACFB79CB}">
      <text>
        <r>
          <rPr>
            <sz val="9"/>
            <color indexed="81"/>
            <rFont val="Tahoma"/>
            <family val="2"/>
          </rPr>
          <t xml:space="preserve">per 5 quarters
</t>
        </r>
      </text>
    </comment>
    <comment ref="C12" authorId="0" shapeId="0" xr:uid="{5D7A6E6C-2E5F-4C9C-B3D1-59E59F5ECCD7}">
      <text>
        <r>
          <rPr>
            <sz val="9"/>
            <color indexed="81"/>
            <rFont val="Tahoma"/>
            <family val="2"/>
          </rPr>
          <t xml:space="preserve">per 1 quarters
</t>
        </r>
      </text>
    </comment>
    <comment ref="C13" authorId="0" shapeId="0" xr:uid="{57F2D495-954F-44F0-B1BC-9B6B1A15BEF0}">
      <text>
        <r>
          <rPr>
            <sz val="9"/>
            <color indexed="81"/>
            <rFont val="Tahoma"/>
            <family val="2"/>
          </rPr>
          <t xml:space="preserve">per 1 quarters
</t>
        </r>
      </text>
    </comment>
    <comment ref="C14" authorId="0" shapeId="0" xr:uid="{654BB9AA-E329-49CD-B0B1-54D97766A07B}">
      <text>
        <r>
          <rPr>
            <sz val="9"/>
            <color indexed="81"/>
            <rFont val="Tahoma"/>
            <family val="2"/>
          </rPr>
          <t xml:space="preserve">per 60 quarters
</t>
        </r>
      </text>
    </comment>
    <comment ref="D20" authorId="0" shapeId="0" xr:uid="{32796B7B-BB93-4168-8267-A1232F7E40BE}">
      <text>
        <r>
          <rPr>
            <sz val="9"/>
            <color indexed="81"/>
            <rFont val="Tahoma"/>
            <family val="2"/>
          </rPr>
          <t>Predicated on the concept that fuel for 10-year mission would be replenished</t>
        </r>
        <r>
          <rPr>
            <i/>
            <sz val="9"/>
            <color indexed="81"/>
            <rFont val="Tahoma"/>
            <family val="2"/>
          </rPr>
          <t xml:space="preserve"> in situ</t>
        </r>
        <r>
          <rPr>
            <sz val="9"/>
            <color indexed="81"/>
            <rFont val="Tahoma"/>
            <family val="2"/>
          </rPr>
          <t xml:space="preserve"> and majority of crew in cryogenic suspension.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B32" authorId="0" shapeId="0" xr:uid="{DA260F17-B4EB-4705-8C34-04EB0BAC2713}">
      <text>
        <r>
          <rPr>
            <sz val="9"/>
            <color indexed="81"/>
            <rFont val="Tahoma"/>
            <family val="2"/>
          </rPr>
          <t>change to "Inertial Damping Field" as of 2300</t>
        </r>
      </text>
    </comment>
    <comment ref="C33" authorId="0" shapeId="0" xr:uid="{F1E7C42C-EA5B-4858-8180-7DD4D1C89386}">
      <text>
        <r>
          <rPr>
            <sz val="9"/>
            <color indexed="81"/>
            <rFont val="Tahoma"/>
            <family val="2"/>
          </rPr>
          <t>change to "Inertial Damping Field" as of 2300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B59" authorId="0" shapeId="0" xr:uid="{6EDBF28E-3979-4673-97BC-EFC2C98FBD4F}">
      <text>
        <r>
          <rPr>
            <sz val="9"/>
            <color indexed="81"/>
            <rFont val="Tahoma"/>
            <family val="2"/>
          </rPr>
          <t xml:space="preserve">For protection from laser weaponry
</t>
        </r>
      </text>
    </comment>
  </commentList>
</comments>
</file>

<file path=xl/sharedStrings.xml><?xml version="1.0" encoding="utf-8"?>
<sst xmlns="http://schemas.openxmlformats.org/spreadsheetml/2006/main" count="313" uniqueCount="275">
  <si>
    <t>Class Name:</t>
  </si>
  <si>
    <t>Category:</t>
  </si>
  <si>
    <t>Defiant / Valiant</t>
  </si>
  <si>
    <t>Surveyor</t>
  </si>
  <si>
    <t>Size:</t>
  </si>
  <si>
    <t>Maximum Tgt SU:</t>
  </si>
  <si>
    <t>B: Target Mass</t>
  </si>
  <si>
    <t>C: Upper-end Mass</t>
  </si>
  <si>
    <t>A: Lower-end Mass</t>
  </si>
  <si>
    <t>D: SU at lower-end mass</t>
  </si>
  <si>
    <t>E: SU at upper-end mass</t>
  </si>
  <si>
    <t>Maximum Tgt SU calculator</t>
  </si>
  <si>
    <t>Utilized SU:</t>
  </si>
  <si>
    <t>Mass (mt):</t>
  </si>
  <si>
    <t>Length (m):</t>
  </si>
  <si>
    <t>Beam (m):</t>
  </si>
  <si>
    <t>Height (m):</t>
  </si>
  <si>
    <t>SU Mass (mt):</t>
  </si>
  <si>
    <t>rnd</t>
  </si>
  <si>
    <t>unrnd</t>
  </si>
  <si>
    <t>Hull</t>
  </si>
  <si>
    <t>Component</t>
  </si>
  <si>
    <t>SU</t>
  </si>
  <si>
    <t>Outer Hull and Primary Skeletal Structure</t>
  </si>
  <si>
    <t>Inner Hull and Secondary Skeletal Structure</t>
  </si>
  <si>
    <t>Resistance</t>
  </si>
  <si>
    <t>Points</t>
  </si>
  <si>
    <t>Base</t>
  </si>
  <si>
    <t>free</t>
  </si>
  <si>
    <t>Add. Inner</t>
  </si>
  <si>
    <t>Add. Outer</t>
  </si>
  <si>
    <t>Total</t>
  </si>
  <si>
    <t>Ablative Armor</t>
  </si>
  <si>
    <t>Structural Integrity Field</t>
  </si>
  <si>
    <t>Class A</t>
  </si>
  <si>
    <t>Normal Protection</t>
  </si>
  <si>
    <t>Max Protection</t>
  </si>
  <si>
    <t>Backup SIF</t>
  </si>
  <si>
    <t>Backup</t>
  </si>
  <si>
    <t>Atmospheric Capability</t>
  </si>
  <si>
    <t>Planetfall Capability</t>
  </si>
  <si>
    <t>Energy Sheath</t>
  </si>
  <si>
    <t>Ramming Hull</t>
  </si>
  <si>
    <t>Sensor-Reflective Hull</t>
  </si>
  <si>
    <t>Romulan Cloak-Enhancing Hull</t>
  </si>
  <si>
    <t>SUs</t>
  </si>
  <si>
    <t>Personnel Systems</t>
  </si>
  <si>
    <t>Crew</t>
  </si>
  <si>
    <t>Passengers</t>
  </si>
  <si>
    <t>Evacuation</t>
  </si>
  <si>
    <t>Officers</t>
  </si>
  <si>
    <t>Enlisted</t>
  </si>
  <si>
    <t>Crew Quarters</t>
  </si>
  <si>
    <t>Barracks</t>
  </si>
  <si>
    <t>Spartan</t>
  </si>
  <si>
    <t>Basic</t>
  </si>
  <si>
    <t>Expanded</t>
  </si>
  <si>
    <t>Luxury</t>
  </si>
  <si>
    <t>Unusual</t>
  </si>
  <si>
    <t>Cryogenic</t>
  </si>
  <si>
    <t>Basic Life Support</t>
  </si>
  <si>
    <t>Reserve Life Support</t>
  </si>
  <si>
    <t>Emergency Life Support</t>
  </si>
  <si>
    <t>Additional Shelters</t>
  </si>
  <si>
    <t>Gravity</t>
  </si>
  <si>
    <t>Consumables</t>
  </si>
  <si>
    <t>Years</t>
  </si>
  <si>
    <t>Manufacturing Systems</t>
  </si>
  <si>
    <t>Food Processor System</t>
  </si>
  <si>
    <t>Food stores</t>
  </si>
  <si>
    <t>Industrial Fabrication Units</t>
  </si>
  <si>
    <t>Mark I</t>
  </si>
  <si>
    <t>Replicator Systems</t>
  </si>
  <si>
    <t>Medical Systems</t>
  </si>
  <si>
    <t>Medical Facilities &amp; Systems</t>
  </si>
  <si>
    <t>Rating 1</t>
  </si>
  <si>
    <t>Emergency Medical Holograms</t>
  </si>
  <si>
    <t>Recreation Facilities</t>
  </si>
  <si>
    <t>Personnel Transportation Systems</t>
  </si>
  <si>
    <t>Fire Suppression System</t>
  </si>
  <si>
    <t>Cargo Holds</t>
  </si>
  <si>
    <t>Escape Pods</t>
  </si>
  <si>
    <t>Warp Propulsion System</t>
  </si>
  <si>
    <t>Propulsion Systems</t>
  </si>
  <si>
    <t>Nacelles</t>
  </si>
  <si>
    <t>Mark 1.1</t>
  </si>
  <si>
    <t>Tech</t>
  </si>
  <si>
    <t>Warp Speeds</t>
  </si>
  <si>
    <t>2.5/2.6/2.7</t>
  </si>
  <si>
    <t>Warp Drive Systems
Upratings/Downgrades</t>
  </si>
  <si>
    <t>Plasma Injector System</t>
  </si>
  <si>
    <t>Class 0</t>
  </si>
  <si>
    <t>Coaxial Warp Drive</t>
  </si>
  <si>
    <t>Quantum Slipstream Drive</t>
  </si>
  <si>
    <t>Soliton Wave Propulsion</t>
  </si>
  <si>
    <t>Transwarp Drive</t>
  </si>
  <si>
    <t>One-Way Warp Propulsion</t>
  </si>
  <si>
    <t>Ion Propulsion (Advanced)</t>
  </si>
  <si>
    <t>Gravity Induction Drive</t>
  </si>
  <si>
    <t>Impulse Propulsion System</t>
  </si>
  <si>
    <t>Chemical Propulsion Systems</t>
  </si>
  <si>
    <t>Fission Propulsion Systems</t>
  </si>
  <si>
    <t>Fusion Propulsion Systems/Atomic Piles</t>
  </si>
  <si>
    <t>Main Impulse Engines</t>
  </si>
  <si>
    <t>Type 1</t>
  </si>
  <si>
    <t>Impulse Speeds</t>
  </si>
  <si>
    <t>0.1c/0.2c</t>
  </si>
  <si>
    <t>Acceleration Upratings</t>
  </si>
  <si>
    <t>Reaction Control System</t>
  </si>
  <si>
    <t>primary</t>
  </si>
  <si>
    <t>auxiliary</t>
  </si>
  <si>
    <t>Impulse Thrusters</t>
  </si>
  <si>
    <t>Romulan Nullifier Core</t>
  </si>
  <si>
    <t>Power Systems</t>
  </si>
  <si>
    <t>Warp Engines</t>
  </si>
  <si>
    <t>Type</t>
  </si>
  <si>
    <t>Solar Power Systems</t>
  </si>
  <si>
    <t>Auxiliary Power Systems</t>
  </si>
  <si>
    <t xml:space="preserve"> Reactors</t>
  </si>
  <si>
    <t>Fusion</t>
  </si>
  <si>
    <t>Number</t>
  </si>
  <si>
    <t>Battery Power Systems</t>
  </si>
  <si>
    <t>Emergency Power Systems</t>
  </si>
  <si>
    <t>Type A</t>
  </si>
  <si>
    <t>System</t>
  </si>
  <si>
    <t>Electroplasma Systems</t>
  </si>
  <si>
    <t>Isomagnetic EPS Conduits</t>
  </si>
  <si>
    <t>Operations Systems</t>
  </si>
  <si>
    <t>Bridge Systems</t>
  </si>
  <si>
    <t>21st century</t>
  </si>
  <si>
    <t>Auxiliary Control Room / Battle Bridge</t>
  </si>
  <si>
    <t>Separation Systems</t>
  </si>
  <si>
    <t>Saucer Separation</t>
  </si>
  <si>
    <t>Nacelle Separation</t>
  </si>
  <si>
    <t>Multivector Assault Mode</t>
  </si>
  <si>
    <t>Detachable Warhead</t>
  </si>
  <si>
    <t>Klingon Detachable Forward Module</t>
  </si>
  <si>
    <t>Klingon Detachable Bridge Module</t>
  </si>
  <si>
    <t>Taurhai Detachable Segments</t>
  </si>
  <si>
    <t>non-reattaching</t>
  </si>
  <si>
    <t>Computers</t>
  </si>
  <si>
    <t>Computer Upratings</t>
  </si>
  <si>
    <t>Optical Data Networks</t>
  </si>
  <si>
    <t>Bio-neural Computer System</t>
  </si>
  <si>
    <t>Navigational Deflector</t>
  </si>
  <si>
    <t>Sensor Systems</t>
  </si>
  <si>
    <t>Long-Range Sensors</t>
  </si>
  <si>
    <t>Mark 0</t>
  </si>
  <si>
    <t>Long-Range Sensors Gain</t>
  </si>
  <si>
    <t>Standard</t>
  </si>
  <si>
    <t>Long-Range Sensors Strength</t>
  </si>
  <si>
    <t>Class 1</t>
  </si>
  <si>
    <t>Lateral Sensors</t>
  </si>
  <si>
    <t>Lateral Sensors Strength</t>
  </si>
  <si>
    <t>Lateral Sensors Gain</t>
  </si>
  <si>
    <t>Navigational Sensors</t>
  </si>
  <si>
    <t>Navigational Sensors Strength</t>
  </si>
  <si>
    <t>Navigational Sensors Gain</t>
  </si>
  <si>
    <t>Probes</t>
  </si>
  <si>
    <t>18 Class 1</t>
  </si>
  <si>
    <t>Flight Control Systems</t>
  </si>
  <si>
    <t>Autopilot</t>
  </si>
  <si>
    <t>Control: 1; Coord: 1</t>
  </si>
  <si>
    <t>Navigational Computer</t>
  </si>
  <si>
    <t>Navigational Backup</t>
  </si>
  <si>
    <t>equipped</t>
  </si>
  <si>
    <t>Inertial Stabilizer</t>
  </si>
  <si>
    <t>Inertial Stabilizer Backup</t>
  </si>
  <si>
    <t>1 equipped; rating 2</t>
  </si>
  <si>
    <t>1 equipped; rating 1</t>
  </si>
  <si>
    <t>Attitude Control</t>
  </si>
  <si>
    <t>Neurogenic Interface</t>
  </si>
  <si>
    <t>Communication Systems</t>
  </si>
  <si>
    <t>Emergency Communications System</t>
  </si>
  <si>
    <t xml:space="preserve">Type II </t>
  </si>
  <si>
    <t>Interplanetary radio</t>
  </si>
  <si>
    <t>Basic uprating</t>
  </si>
  <si>
    <t>n/a</t>
  </si>
  <si>
    <t>Security uprating</t>
  </si>
  <si>
    <t>Holocommunications System</t>
  </si>
  <si>
    <t>Tractor Beams</t>
  </si>
  <si>
    <t>Standard Tractor Beams</t>
  </si>
  <si>
    <t>Multiphase Tractor Beam</t>
  </si>
  <si>
    <t>Transporter Systems</t>
  </si>
  <si>
    <t>Standard Transporter Systems</t>
  </si>
  <si>
    <t>Borg and Dominion Transporters</t>
  </si>
  <si>
    <t>Folded Space Transporters</t>
  </si>
  <si>
    <t>Multidimensional Transporters</t>
  </si>
  <si>
    <t>Subspace Transporters</t>
  </si>
  <si>
    <t>Temporal Transporters</t>
  </si>
  <si>
    <t>Cloaking Devices</t>
  </si>
  <si>
    <t>Hull Holoemitters</t>
  </si>
  <si>
    <t>Phase Cloak</t>
  </si>
  <si>
    <t>Security Systems</t>
  </si>
  <si>
    <t>Anti-Intruder System</t>
  </si>
  <si>
    <t>Internal Force Fields</t>
  </si>
  <si>
    <t>Science Systems</t>
  </si>
  <si>
    <t>Rating: 1</t>
  </si>
  <si>
    <t>Labs: 1</t>
  </si>
  <si>
    <t>Specialized Science Systems</t>
  </si>
  <si>
    <t>Rating 1, Skill 10</t>
  </si>
  <si>
    <t>silicon tech, 2 cores</t>
  </si>
  <si>
    <t>Tactical Systems</t>
  </si>
  <si>
    <t>Weapon Control Rooms</t>
  </si>
  <si>
    <t>Beam Weapons</t>
  </si>
  <si>
    <t>Lasers</t>
  </si>
  <si>
    <t>2x Sorac 1.5 Class</t>
  </si>
  <si>
    <t>Plasma Cannons</t>
  </si>
  <si>
    <t>Phase Cannons</t>
  </si>
  <si>
    <t>Phasers</t>
  </si>
  <si>
    <t>Standard Phasers</t>
  </si>
  <si>
    <t>Channeled Phasers</t>
  </si>
  <si>
    <t>Pulse Beam Phaser Cannons</t>
  </si>
  <si>
    <t>ACB Jacketing</t>
  </si>
  <si>
    <t>Disrupters</t>
  </si>
  <si>
    <t>Cardassian Spiral-Wave Disrupter</t>
  </si>
  <si>
    <t>Tholian Gravitic Beam</t>
  </si>
  <si>
    <t>Borg Energy Beam</t>
  </si>
  <si>
    <t>Borg Cutting Beam</t>
  </si>
  <si>
    <t>Borg Feedback Pulse</t>
  </si>
  <si>
    <t>Borg Shield Draining Weapon</t>
  </si>
  <si>
    <t>Breen Energy Drain Weapon</t>
  </si>
  <si>
    <t>Dominion Polaron Beam</t>
  </si>
  <si>
    <t>Isolytic Weapon</t>
  </si>
  <si>
    <t>Firing Arcs (Beam Weapons)</t>
  </si>
  <si>
    <t>up to 180</t>
  </si>
  <si>
    <t>Firing Modes (Beam Weapons)</t>
  </si>
  <si>
    <t>Missile Weapons</t>
  </si>
  <si>
    <t>Chemical Missiles</t>
  </si>
  <si>
    <t>Nuclear Missiles</t>
  </si>
  <si>
    <t>Spatial Torpedoes</t>
  </si>
  <si>
    <t>Romulan Plasma Torpedoes</t>
  </si>
  <si>
    <t>Photon / Quantum Torpedoes</t>
  </si>
  <si>
    <t>Romulan Singularity Torpedoes</t>
  </si>
  <si>
    <t>Stratospheric Torpedoes</t>
  </si>
  <si>
    <t>Tricobalt Devices</t>
  </si>
  <si>
    <t>Gravimetric Torpedoes</t>
  </si>
  <si>
    <t>Launchers</t>
  </si>
  <si>
    <t>1x tube</t>
  </si>
  <si>
    <t>6x Mark V missiles</t>
  </si>
  <si>
    <t>Targeting System</t>
  </si>
  <si>
    <t>Microtorpedo Launcher</t>
  </si>
  <si>
    <t>Mines</t>
  </si>
  <si>
    <t>Antimatter Mines</t>
  </si>
  <si>
    <t>Cloaked Mines</t>
  </si>
  <si>
    <t>Gravitic Mines</t>
  </si>
  <si>
    <t>Self-Replicating Mines</t>
  </si>
  <si>
    <t>Spatial and Subspace Charges</t>
  </si>
  <si>
    <t>Tholian Web</t>
  </si>
  <si>
    <t>Threat Assessment/Tracking/Targeting System</t>
  </si>
  <si>
    <t>Hull Plating</t>
  </si>
  <si>
    <t>Type II: Rating 8</t>
  </si>
  <si>
    <t>Hull Polarization</t>
  </si>
  <si>
    <t>Deflector Shields</t>
  </si>
  <si>
    <t>Shield Generators</t>
  </si>
  <si>
    <t>Shield Grids</t>
  </si>
  <si>
    <t>Max Shield Protection</t>
  </si>
  <si>
    <t>Distortion Amplifiers</t>
  </si>
  <si>
    <t>Recharging Systems</t>
  </si>
  <si>
    <t>Backup Shield Generators</t>
  </si>
  <si>
    <t>Multiphasic Shields</t>
  </si>
  <si>
    <t>Multi-Spectral Shields</t>
  </si>
  <si>
    <t>Regenerative Force Fields</t>
  </si>
  <si>
    <t>Covariant Shields</t>
  </si>
  <si>
    <t>Auto-destruct System</t>
  </si>
  <si>
    <t>Klingon Targeting Periscope</t>
  </si>
  <si>
    <t>Auxiliary Spacecraft Systems</t>
  </si>
  <si>
    <t>Shuttlebays</t>
  </si>
  <si>
    <t>Captain's Yacht</t>
  </si>
  <si>
    <t>Remaining SU:</t>
  </si>
  <si>
    <t>1 downgrade "package 2" for each category</t>
  </si>
  <si>
    <t>Bead Dispensers</t>
  </si>
  <si>
    <t>fiberglass laser optics</t>
  </si>
  <si>
    <t>standard</t>
  </si>
  <si>
    <t>Class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</si>
</sst>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i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3" fontId="0" fillId="2" borderId="0" xfId="0" applyNumberFormat="1" applyFill="1" applyAlignment="1">
      <alignment horizontal="center"/>
    </xf>
    <xf numFmtId="0" fontId="0" fillId="3" borderId="0" xfId="0" applyFill="1"/>
    <xf numFmtId="3" fontId="0" fillId="3" borderId="0" xfId="0" applyNumberFormat="1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2" fontId="0" fillId="0" borderId="0" xfId="0" applyNumberFormat="1" applyFill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zoomScale="110" zoomScaleNormal="110" workbookViewId="0">
      <selection activeCell="B7" sqref="B7"/>
    </sheetView>
  </sheetViews>
  <sheetFormatPr defaultRowHeight="15" x14ac:dyDescent="0.25"/>
  <cols>
    <col min="1" max="1" width="26.140625" style="2" customWidth="1"/>
    <col min="2" max="2" width="14.85546875" style="4" customWidth="1"/>
    <col min="3" max="3" width="12.28515625" customWidth="1"/>
    <col min="4" max="4" width="21" customWidth="1"/>
  </cols>
  <sheetData>
    <row r="2" spans="1:7" x14ac:dyDescent="0.25">
      <c r="A2" s="2" t="s">
        <v>0</v>
      </c>
      <c r="B2" s="4" t="s">
        <v>2</v>
      </c>
    </row>
    <row r="3" spans="1:7" x14ac:dyDescent="0.25">
      <c r="A3" s="2" t="s">
        <v>1</v>
      </c>
      <c r="B3" s="4" t="s">
        <v>3</v>
      </c>
    </row>
    <row r="5" spans="1:7" x14ac:dyDescent="0.25">
      <c r="A5" s="2" t="s">
        <v>4</v>
      </c>
      <c r="B5" s="4">
        <v>3</v>
      </c>
      <c r="D5" s="1" t="s">
        <v>11</v>
      </c>
      <c r="G5" s="1"/>
    </row>
    <row r="6" spans="1:7" x14ac:dyDescent="0.25">
      <c r="A6" s="2" t="s">
        <v>13</v>
      </c>
      <c r="B6" s="10">
        <v>16300</v>
      </c>
      <c r="D6" t="s">
        <v>8</v>
      </c>
      <c r="E6" s="6">
        <v>31</v>
      </c>
    </row>
    <row r="7" spans="1:7" x14ac:dyDescent="0.25">
      <c r="A7" s="2" t="s">
        <v>14</v>
      </c>
      <c r="B7" s="11">
        <v>92.4</v>
      </c>
      <c r="D7" t="s">
        <v>6</v>
      </c>
      <c r="E7" s="7">
        <f>B6</f>
        <v>16300</v>
      </c>
    </row>
    <row r="8" spans="1:7" x14ac:dyDescent="0.25">
      <c r="A8" s="2" t="s">
        <v>15</v>
      </c>
      <c r="B8" s="11">
        <v>41.1</v>
      </c>
      <c r="D8" t="s">
        <v>7</v>
      </c>
      <c r="E8" s="7">
        <v>60000</v>
      </c>
    </row>
    <row r="9" spans="1:7" x14ac:dyDescent="0.25">
      <c r="A9" s="2" t="s">
        <v>16</v>
      </c>
      <c r="B9" s="11">
        <v>17</v>
      </c>
      <c r="D9" t="s">
        <v>9</v>
      </c>
      <c r="E9" s="6">
        <v>600</v>
      </c>
    </row>
    <row r="10" spans="1:7" x14ac:dyDescent="0.25">
      <c r="A10" s="2" t="s">
        <v>5</v>
      </c>
      <c r="B10" s="5">
        <f xml:space="preserve"> E9+(E10-E9)*(E7-E6)/(E8-E6)</f>
        <v>708.51606663442783</v>
      </c>
      <c r="D10" t="s">
        <v>10</v>
      </c>
      <c r="E10" s="7">
        <v>1000</v>
      </c>
    </row>
    <row r="11" spans="1:7" x14ac:dyDescent="0.25">
      <c r="A11" s="2" t="s">
        <v>12</v>
      </c>
      <c r="B11" s="18">
        <f>SUM(B17:B23)</f>
        <v>682.25</v>
      </c>
    </row>
    <row r="12" spans="1:7" x14ac:dyDescent="0.25">
      <c r="A12" s="2" t="s">
        <v>269</v>
      </c>
      <c r="B12" s="18">
        <f>SUM(B10-B11)</f>
        <v>26.26606663442783</v>
      </c>
    </row>
    <row r="13" spans="1:7" x14ac:dyDescent="0.25">
      <c r="A13" s="2" t="s">
        <v>17</v>
      </c>
      <c r="B13" s="5">
        <f>B6/B10</f>
        <v>23.005829744169077</v>
      </c>
      <c r="C13" s="13">
        <f>B6/B10</f>
        <v>23.005829744169077</v>
      </c>
    </row>
    <row r="14" spans="1:7" x14ac:dyDescent="0.25">
      <c r="B14" s="12" t="s">
        <v>18</v>
      </c>
      <c r="C14" s="12" t="s">
        <v>19</v>
      </c>
    </row>
    <row r="16" spans="1:7" x14ac:dyDescent="0.25">
      <c r="B16" s="12" t="s">
        <v>45</v>
      </c>
    </row>
    <row r="17" spans="1:2" x14ac:dyDescent="0.25">
      <c r="A17" s="2" t="s">
        <v>20</v>
      </c>
      <c r="B17" s="18">
        <f>Hull!F22</f>
        <v>34.5</v>
      </c>
    </row>
    <row r="18" spans="1:2" x14ac:dyDescent="0.25">
      <c r="A18" s="2" t="s">
        <v>46</v>
      </c>
      <c r="B18" s="18">
        <f>'Personnel Systems'!E35</f>
        <v>465</v>
      </c>
    </row>
    <row r="19" spans="1:2" x14ac:dyDescent="0.25">
      <c r="A19" s="2" t="s">
        <v>83</v>
      </c>
      <c r="B19" s="18">
        <f>'Propulsion Systems'!F25</f>
        <v>4</v>
      </c>
    </row>
    <row r="20" spans="1:2" x14ac:dyDescent="0.25">
      <c r="A20" s="2" t="s">
        <v>113</v>
      </c>
      <c r="B20" s="18">
        <f>'Power Systems'!E12</f>
        <v>72</v>
      </c>
    </row>
    <row r="21" spans="1:2" x14ac:dyDescent="0.25">
      <c r="A21" s="2" t="s">
        <v>127</v>
      </c>
      <c r="B21" s="18">
        <f>'Operations Systems'!E63</f>
        <v>64.75</v>
      </c>
    </row>
    <row r="22" spans="1:2" x14ac:dyDescent="0.25">
      <c r="A22" s="2" t="s">
        <v>202</v>
      </c>
      <c r="B22" s="18">
        <f>'Tactical Systems'!E62</f>
        <v>34</v>
      </c>
    </row>
    <row r="23" spans="1:2" x14ac:dyDescent="0.25">
      <c r="A23" s="1" t="s">
        <v>266</v>
      </c>
      <c r="B23" s="18">
        <f>'Auxiliary Spacecraft Systems'!E6</f>
        <v>8</v>
      </c>
    </row>
    <row r="24" spans="1:2" x14ac:dyDescent="0.25">
      <c r="B24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82199-17BB-4850-96B4-71B37904BAA5}">
  <dimension ref="A1:F22"/>
  <sheetViews>
    <sheetView workbookViewId="0">
      <selection activeCell="F4" sqref="F4"/>
    </sheetView>
  </sheetViews>
  <sheetFormatPr defaultRowHeight="15" x14ac:dyDescent="0.25"/>
  <cols>
    <col min="2" max="2" width="39.85546875" style="3" customWidth="1"/>
    <col min="3" max="3" width="10.5703125" style="4" customWidth="1"/>
    <col min="4" max="4" width="17.85546875" style="4" customWidth="1"/>
    <col min="5" max="5" width="14.7109375" style="4" customWidth="1"/>
    <col min="6" max="6" width="10.7109375" style="4" customWidth="1"/>
  </cols>
  <sheetData>
    <row r="1" spans="1:6" x14ac:dyDescent="0.25">
      <c r="A1" s="1" t="s">
        <v>20</v>
      </c>
      <c r="B1" s="15" t="s">
        <v>21</v>
      </c>
      <c r="F1" s="14" t="s">
        <v>22</v>
      </c>
    </row>
    <row r="2" spans="1:6" x14ac:dyDescent="0.25">
      <c r="B2" s="3" t="s">
        <v>23</v>
      </c>
      <c r="F2" s="17">
        <v>12</v>
      </c>
    </row>
    <row r="3" spans="1:6" x14ac:dyDescent="0.25">
      <c r="B3" s="3" t="s">
        <v>24</v>
      </c>
      <c r="F3" s="17">
        <v>12</v>
      </c>
    </row>
    <row r="4" spans="1:6" x14ac:dyDescent="0.25">
      <c r="B4" s="3" t="s">
        <v>25</v>
      </c>
      <c r="D4" s="12" t="s">
        <v>26</v>
      </c>
      <c r="E4" s="12" t="s">
        <v>22</v>
      </c>
      <c r="F4" s="18">
        <f>E8</f>
        <v>3</v>
      </c>
    </row>
    <row r="5" spans="1:6" x14ac:dyDescent="0.25">
      <c r="C5" s="16" t="s">
        <v>27</v>
      </c>
      <c r="D5" s="9">
        <v>4</v>
      </c>
      <c r="E5" s="4" t="s">
        <v>28</v>
      </c>
      <c r="F5" s="19"/>
    </row>
    <row r="6" spans="1:6" x14ac:dyDescent="0.25">
      <c r="C6" s="16" t="s">
        <v>29</v>
      </c>
      <c r="D6" s="9">
        <v>0</v>
      </c>
      <c r="E6" s="9">
        <v>0</v>
      </c>
      <c r="F6" s="19"/>
    </row>
    <row r="7" spans="1:6" x14ac:dyDescent="0.25">
      <c r="C7" s="16" t="s">
        <v>30</v>
      </c>
      <c r="D7" s="9">
        <v>2</v>
      </c>
      <c r="E7" s="9">
        <v>3</v>
      </c>
      <c r="F7" s="19"/>
    </row>
    <row r="8" spans="1:6" x14ac:dyDescent="0.25">
      <c r="C8" s="16" t="s">
        <v>31</v>
      </c>
      <c r="D8" s="8">
        <f>D5+D6+D7</f>
        <v>6</v>
      </c>
      <c r="E8" s="8">
        <f>E6+E7</f>
        <v>3</v>
      </c>
      <c r="F8" s="19"/>
    </row>
    <row r="9" spans="1:6" x14ac:dyDescent="0.25">
      <c r="B9" s="3" t="s">
        <v>32</v>
      </c>
      <c r="F9" s="17"/>
    </row>
    <row r="10" spans="1:6" x14ac:dyDescent="0.25">
      <c r="B10" s="3" t="s">
        <v>33</v>
      </c>
      <c r="D10" s="16" t="s">
        <v>35</v>
      </c>
      <c r="E10" s="16" t="s">
        <v>36</v>
      </c>
      <c r="F10" s="17">
        <v>5</v>
      </c>
    </row>
    <row r="11" spans="1:6" x14ac:dyDescent="0.25">
      <c r="C11" s="4" t="s">
        <v>34</v>
      </c>
      <c r="D11" s="4">
        <v>5</v>
      </c>
      <c r="E11" s="4">
        <v>5</v>
      </c>
      <c r="F11" s="19"/>
    </row>
    <row r="12" spans="1:6" x14ac:dyDescent="0.25">
      <c r="B12" s="3" t="s">
        <v>37</v>
      </c>
      <c r="D12" s="16" t="s">
        <v>35</v>
      </c>
      <c r="E12" s="16" t="s">
        <v>36</v>
      </c>
      <c r="F12" s="17">
        <v>2.5</v>
      </c>
    </row>
    <row r="13" spans="1:6" x14ac:dyDescent="0.25">
      <c r="C13" s="4" t="s">
        <v>38</v>
      </c>
      <c r="D13" s="4">
        <v>3</v>
      </c>
      <c r="E13" s="4">
        <v>3</v>
      </c>
      <c r="F13" s="19"/>
    </row>
    <row r="14" spans="1:6" x14ac:dyDescent="0.25">
      <c r="B14" s="3" t="s">
        <v>39</v>
      </c>
      <c r="F14" s="17"/>
    </row>
    <row r="15" spans="1:6" x14ac:dyDescent="0.25">
      <c r="B15" s="3" t="s">
        <v>40</v>
      </c>
      <c r="F15" s="17"/>
    </row>
    <row r="16" spans="1:6" x14ac:dyDescent="0.25">
      <c r="B16" s="3" t="s">
        <v>41</v>
      </c>
      <c r="F16" s="17"/>
    </row>
    <row r="17" spans="2:6" x14ac:dyDescent="0.25">
      <c r="B17" s="3" t="s">
        <v>42</v>
      </c>
      <c r="F17" s="17"/>
    </row>
    <row r="18" spans="2:6" x14ac:dyDescent="0.25">
      <c r="B18" s="3" t="s">
        <v>43</v>
      </c>
      <c r="F18" s="17"/>
    </row>
    <row r="19" spans="2:6" x14ac:dyDescent="0.25">
      <c r="B19" s="3" t="s">
        <v>44</v>
      </c>
      <c r="F19" s="17"/>
    </row>
    <row r="20" spans="2:6" x14ac:dyDescent="0.25">
      <c r="F20" s="19"/>
    </row>
    <row r="21" spans="2:6" x14ac:dyDescent="0.25">
      <c r="F21" s="19"/>
    </row>
    <row r="22" spans="2:6" x14ac:dyDescent="0.25">
      <c r="B22" s="2" t="s">
        <v>31</v>
      </c>
      <c r="F22" s="20">
        <f>SUM(F2:F21)</f>
        <v>34.5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68E-6F7A-44B6-B8D3-7C8E69520F97}">
  <dimension ref="A1:E36"/>
  <sheetViews>
    <sheetView workbookViewId="0">
      <selection activeCell="E31" sqref="E31"/>
    </sheetView>
  </sheetViews>
  <sheetFormatPr defaultRowHeight="15" x14ac:dyDescent="0.25"/>
  <cols>
    <col min="1" max="1" width="18" bestFit="1" customWidth="1"/>
    <col min="2" max="2" width="23.28515625" customWidth="1"/>
    <col min="3" max="3" width="31.28515625" customWidth="1"/>
    <col min="4" max="4" width="17.42578125" customWidth="1"/>
    <col min="5" max="5" width="6.5703125" bestFit="1" customWidth="1"/>
  </cols>
  <sheetData>
    <row r="1" spans="1:5" x14ac:dyDescent="0.25">
      <c r="A1" s="1" t="s">
        <v>46</v>
      </c>
      <c r="B1" s="15" t="s">
        <v>21</v>
      </c>
      <c r="C1" s="4"/>
      <c r="D1" s="4"/>
      <c r="E1" s="14" t="s">
        <v>22</v>
      </c>
    </row>
    <row r="2" spans="1:5" x14ac:dyDescent="0.25">
      <c r="B2" s="3" t="s">
        <v>47</v>
      </c>
      <c r="C2" s="4"/>
      <c r="D2" s="4">
        <v>30</v>
      </c>
      <c r="E2" s="19"/>
    </row>
    <row r="3" spans="1:5" x14ac:dyDescent="0.25">
      <c r="B3" s="3"/>
      <c r="C3" s="16" t="s">
        <v>50</v>
      </c>
      <c r="D3" s="4">
        <v>4</v>
      </c>
      <c r="E3" s="19"/>
    </row>
    <row r="4" spans="1:5" x14ac:dyDescent="0.25">
      <c r="B4" s="3"/>
      <c r="C4" s="16" t="s">
        <v>51</v>
      </c>
      <c r="D4" s="4">
        <v>26</v>
      </c>
      <c r="E4" s="19"/>
    </row>
    <row r="5" spans="1:5" x14ac:dyDescent="0.25">
      <c r="B5" s="3" t="s">
        <v>48</v>
      </c>
      <c r="C5" s="4"/>
      <c r="D5" s="4">
        <v>0</v>
      </c>
      <c r="E5" s="19"/>
    </row>
    <row r="6" spans="1:5" x14ac:dyDescent="0.25">
      <c r="B6" s="3" t="s">
        <v>49</v>
      </c>
      <c r="C6" s="4"/>
      <c r="D6" s="4">
        <v>0</v>
      </c>
      <c r="E6" s="19"/>
    </row>
    <row r="7" spans="1:5" x14ac:dyDescent="0.25">
      <c r="B7" s="3" t="s">
        <v>52</v>
      </c>
      <c r="C7" s="4"/>
      <c r="D7" s="4"/>
      <c r="E7" s="19"/>
    </row>
    <row r="8" spans="1:5" x14ac:dyDescent="0.25">
      <c r="B8" s="3"/>
      <c r="C8" s="16" t="s">
        <v>53</v>
      </c>
      <c r="D8" s="4">
        <v>1</v>
      </c>
      <c r="E8" s="17">
        <v>1</v>
      </c>
    </row>
    <row r="9" spans="1:5" x14ac:dyDescent="0.25">
      <c r="B9" s="3"/>
      <c r="C9" s="16" t="s">
        <v>54</v>
      </c>
      <c r="D9" s="4">
        <v>1</v>
      </c>
      <c r="E9" s="17">
        <v>1</v>
      </c>
    </row>
    <row r="10" spans="1:5" x14ac:dyDescent="0.25">
      <c r="B10" s="3"/>
      <c r="C10" s="16" t="s">
        <v>55</v>
      </c>
      <c r="D10" s="4"/>
      <c r="E10" s="17"/>
    </row>
    <row r="11" spans="1:5" x14ac:dyDescent="0.25">
      <c r="B11" s="3"/>
      <c r="C11" s="16" t="s">
        <v>56</v>
      </c>
      <c r="D11" s="4"/>
      <c r="E11" s="17"/>
    </row>
    <row r="12" spans="1:5" x14ac:dyDescent="0.25">
      <c r="B12" s="3"/>
      <c r="C12" s="16" t="s">
        <v>57</v>
      </c>
      <c r="D12" s="4"/>
      <c r="E12" s="17"/>
    </row>
    <row r="13" spans="1:5" x14ac:dyDescent="0.25">
      <c r="B13" s="3"/>
      <c r="C13" s="16" t="s">
        <v>58</v>
      </c>
      <c r="D13" s="4"/>
      <c r="E13" s="17"/>
    </row>
    <row r="14" spans="1:5" x14ac:dyDescent="0.25">
      <c r="B14" s="3"/>
      <c r="C14" s="16" t="s">
        <v>59</v>
      </c>
      <c r="D14" s="4">
        <v>1</v>
      </c>
      <c r="E14" s="17">
        <v>1</v>
      </c>
    </row>
    <row r="15" spans="1:5" x14ac:dyDescent="0.25">
      <c r="B15" s="3" t="s">
        <v>60</v>
      </c>
      <c r="C15" s="4"/>
      <c r="D15" s="4"/>
      <c r="E15" s="17">
        <v>12</v>
      </c>
    </row>
    <row r="16" spans="1:5" x14ac:dyDescent="0.25">
      <c r="B16" s="3" t="s">
        <v>61</v>
      </c>
      <c r="C16" s="4"/>
      <c r="D16" s="4"/>
      <c r="E16" s="17">
        <v>6</v>
      </c>
    </row>
    <row r="17" spans="2:5" x14ac:dyDescent="0.25">
      <c r="B17" s="3" t="s">
        <v>62</v>
      </c>
      <c r="C17" s="4"/>
      <c r="D17" s="4"/>
      <c r="E17" s="17">
        <v>6</v>
      </c>
    </row>
    <row r="18" spans="2:5" x14ac:dyDescent="0.25">
      <c r="B18" s="3"/>
      <c r="C18" s="16" t="s">
        <v>63</v>
      </c>
      <c r="D18" s="4"/>
      <c r="E18" s="17"/>
    </row>
    <row r="19" spans="2:5" x14ac:dyDescent="0.25">
      <c r="B19" s="3" t="s">
        <v>64</v>
      </c>
      <c r="C19" s="4"/>
      <c r="D19" s="4"/>
      <c r="E19" s="17"/>
    </row>
    <row r="20" spans="2:5" x14ac:dyDescent="0.25">
      <c r="B20" s="3" t="s">
        <v>65</v>
      </c>
      <c r="C20" s="16" t="s">
        <v>66</v>
      </c>
      <c r="D20" s="4">
        <v>2</v>
      </c>
      <c r="E20" s="17">
        <v>6</v>
      </c>
    </row>
    <row r="21" spans="2:5" x14ac:dyDescent="0.25">
      <c r="B21" s="3" t="s">
        <v>67</v>
      </c>
      <c r="C21" s="4"/>
      <c r="D21" s="4"/>
      <c r="E21" s="17"/>
    </row>
    <row r="22" spans="2:5" x14ac:dyDescent="0.25">
      <c r="B22" s="3"/>
      <c r="C22" s="16" t="s">
        <v>68</v>
      </c>
      <c r="D22" s="4" t="s">
        <v>69</v>
      </c>
      <c r="E22" s="17">
        <v>2</v>
      </c>
    </row>
    <row r="23" spans="2:5" x14ac:dyDescent="0.25">
      <c r="B23" s="3"/>
      <c r="C23" s="16" t="s">
        <v>70</v>
      </c>
      <c r="D23" s="4" t="s">
        <v>71</v>
      </c>
      <c r="E23" s="17">
        <v>2</v>
      </c>
    </row>
    <row r="24" spans="2:5" x14ac:dyDescent="0.25">
      <c r="B24" s="3"/>
      <c r="C24" s="16" t="s">
        <v>72</v>
      </c>
      <c r="D24" s="4"/>
      <c r="E24" s="17"/>
    </row>
    <row r="25" spans="2:5" x14ac:dyDescent="0.25">
      <c r="B25" s="3" t="s">
        <v>73</v>
      </c>
      <c r="C25" s="16"/>
      <c r="D25" s="4"/>
      <c r="E25" s="17"/>
    </row>
    <row r="26" spans="2:5" x14ac:dyDescent="0.25">
      <c r="B26" s="3"/>
      <c r="C26" s="16" t="s">
        <v>74</v>
      </c>
      <c r="D26" s="4" t="s">
        <v>200</v>
      </c>
      <c r="E26" s="17">
        <v>5</v>
      </c>
    </row>
    <row r="27" spans="2:5" x14ac:dyDescent="0.25">
      <c r="B27" s="3"/>
      <c r="C27" s="16" t="s">
        <v>76</v>
      </c>
      <c r="D27" s="4"/>
      <c r="E27" s="17"/>
    </row>
    <row r="28" spans="2:5" x14ac:dyDescent="0.25">
      <c r="B28" s="3"/>
      <c r="C28" s="16" t="s">
        <v>77</v>
      </c>
      <c r="D28" s="4" t="s">
        <v>75</v>
      </c>
      <c r="E28" s="17">
        <v>6</v>
      </c>
    </row>
    <row r="29" spans="2:5" x14ac:dyDescent="0.25">
      <c r="B29" s="3"/>
      <c r="C29" s="16" t="s">
        <v>78</v>
      </c>
      <c r="D29" s="4"/>
      <c r="E29" s="17">
        <v>1</v>
      </c>
    </row>
    <row r="30" spans="2:5" x14ac:dyDescent="0.25">
      <c r="B30" s="3"/>
      <c r="C30" s="16" t="s">
        <v>79</v>
      </c>
      <c r="D30" s="4"/>
      <c r="E30" s="17">
        <v>3</v>
      </c>
    </row>
    <row r="31" spans="2:5" x14ac:dyDescent="0.25">
      <c r="B31" s="3"/>
      <c r="C31" s="16" t="s">
        <v>80</v>
      </c>
      <c r="D31" s="4"/>
      <c r="E31" s="17">
        <v>413</v>
      </c>
    </row>
    <row r="32" spans="2:5" x14ac:dyDescent="0.25">
      <c r="B32" s="3"/>
      <c r="C32" s="16" t="s">
        <v>81</v>
      </c>
      <c r="D32" s="4"/>
      <c r="E32" s="17"/>
    </row>
    <row r="33" spans="2:5" x14ac:dyDescent="0.25">
      <c r="B33" s="3"/>
      <c r="C33" s="4"/>
      <c r="D33" s="4"/>
      <c r="E33" s="19"/>
    </row>
    <row r="34" spans="2:5" x14ac:dyDescent="0.25">
      <c r="B34" s="3"/>
      <c r="C34" s="4"/>
      <c r="D34" s="4"/>
      <c r="E34" s="19"/>
    </row>
    <row r="35" spans="2:5" x14ac:dyDescent="0.25">
      <c r="B35" s="3"/>
      <c r="C35" s="4"/>
      <c r="D35" s="12" t="s">
        <v>22</v>
      </c>
      <c r="E35" s="20">
        <f>SUM(E2:E34)</f>
        <v>465</v>
      </c>
    </row>
    <row r="36" spans="2:5" x14ac:dyDescent="0.25">
      <c r="E36" s="21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BF60-E5C8-4D3A-BD5D-E65260876912}">
  <dimension ref="A1:F25"/>
  <sheetViews>
    <sheetView workbookViewId="0">
      <selection activeCell="F4" sqref="F4"/>
    </sheetView>
  </sheetViews>
  <sheetFormatPr defaultRowHeight="15" x14ac:dyDescent="0.25"/>
  <cols>
    <col min="1" max="1" width="19.28515625" customWidth="1"/>
    <col min="2" max="2" width="24.85546875" customWidth="1"/>
    <col min="3" max="3" width="35" customWidth="1"/>
    <col min="4" max="4" width="11.28515625" bestFit="1" customWidth="1"/>
    <col min="5" max="5" width="15" customWidth="1"/>
    <col min="6" max="6" width="5.5703125" bestFit="1" customWidth="1"/>
  </cols>
  <sheetData>
    <row r="1" spans="1:6" x14ac:dyDescent="0.25">
      <c r="A1" s="1" t="s">
        <v>83</v>
      </c>
      <c r="B1" s="15" t="s">
        <v>21</v>
      </c>
      <c r="C1" s="4"/>
      <c r="D1" s="4"/>
      <c r="E1" s="4"/>
      <c r="F1" s="14" t="s">
        <v>22</v>
      </c>
    </row>
    <row r="2" spans="1:6" x14ac:dyDescent="0.25">
      <c r="B2" s="3" t="s">
        <v>82</v>
      </c>
      <c r="C2" s="4"/>
      <c r="D2" s="16" t="s">
        <v>86</v>
      </c>
      <c r="E2" s="16" t="s">
        <v>87</v>
      </c>
      <c r="F2" s="19"/>
    </row>
    <row r="3" spans="1:6" x14ac:dyDescent="0.25">
      <c r="B3" s="3"/>
      <c r="C3" s="16" t="s">
        <v>84</v>
      </c>
      <c r="D3" s="4" t="s">
        <v>85</v>
      </c>
      <c r="E3" s="4" t="s">
        <v>88</v>
      </c>
      <c r="F3" s="17">
        <v>4</v>
      </c>
    </row>
    <row r="4" spans="1:6" ht="45" x14ac:dyDescent="0.25">
      <c r="B4" s="3"/>
      <c r="C4" s="23" t="s">
        <v>89</v>
      </c>
      <c r="D4" s="4"/>
      <c r="E4" s="22" t="s">
        <v>270</v>
      </c>
      <c r="F4" s="17">
        <v>-6</v>
      </c>
    </row>
    <row r="5" spans="1:6" x14ac:dyDescent="0.25">
      <c r="B5" s="3"/>
      <c r="C5" s="16" t="s">
        <v>90</v>
      </c>
      <c r="D5" s="4" t="s">
        <v>91</v>
      </c>
      <c r="E5" s="4"/>
      <c r="F5" s="17">
        <v>1</v>
      </c>
    </row>
    <row r="6" spans="1:6" x14ac:dyDescent="0.25">
      <c r="B6" s="3"/>
      <c r="C6" s="16" t="s">
        <v>92</v>
      </c>
      <c r="D6" s="4"/>
      <c r="E6" s="4"/>
      <c r="F6" s="17"/>
    </row>
    <row r="7" spans="1:6" x14ac:dyDescent="0.25">
      <c r="B7" s="3"/>
      <c r="C7" s="16" t="s">
        <v>93</v>
      </c>
      <c r="D7" s="4"/>
      <c r="E7" s="4"/>
      <c r="F7" s="17"/>
    </row>
    <row r="8" spans="1:6" x14ac:dyDescent="0.25">
      <c r="B8" s="3"/>
      <c r="C8" s="16" t="s">
        <v>94</v>
      </c>
      <c r="D8" s="4"/>
      <c r="E8" s="4"/>
      <c r="F8" s="17"/>
    </row>
    <row r="9" spans="1:6" x14ac:dyDescent="0.25">
      <c r="B9" s="3"/>
      <c r="C9" s="16" t="s">
        <v>95</v>
      </c>
      <c r="D9" s="4"/>
      <c r="E9" s="4"/>
      <c r="F9" s="17"/>
    </row>
    <row r="10" spans="1:6" x14ac:dyDescent="0.25">
      <c r="B10" s="3"/>
      <c r="C10" s="16" t="s">
        <v>96</v>
      </c>
      <c r="D10" s="4"/>
      <c r="E10" s="4"/>
      <c r="F10" s="17"/>
    </row>
    <row r="11" spans="1:6" x14ac:dyDescent="0.25">
      <c r="B11" s="3"/>
      <c r="C11" s="16" t="s">
        <v>97</v>
      </c>
      <c r="D11" s="4"/>
      <c r="E11" s="4"/>
      <c r="F11" s="17"/>
    </row>
    <row r="12" spans="1:6" x14ac:dyDescent="0.25">
      <c r="B12" s="3"/>
      <c r="C12" s="16" t="s">
        <v>98</v>
      </c>
      <c r="D12" s="4"/>
      <c r="E12" s="4"/>
      <c r="F12" s="17"/>
    </row>
    <row r="13" spans="1:6" x14ac:dyDescent="0.25">
      <c r="B13" s="3" t="s">
        <v>99</v>
      </c>
      <c r="C13" s="16"/>
      <c r="D13" s="4"/>
      <c r="E13" s="16" t="s">
        <v>105</v>
      </c>
      <c r="F13" s="19"/>
    </row>
    <row r="14" spans="1:6" x14ac:dyDescent="0.25">
      <c r="B14" s="3"/>
      <c r="C14" s="16" t="s">
        <v>100</v>
      </c>
      <c r="D14" s="4"/>
      <c r="E14" s="4"/>
      <c r="F14" s="17"/>
    </row>
    <row r="15" spans="1:6" x14ac:dyDescent="0.25">
      <c r="B15" s="3"/>
      <c r="C15" s="16" t="s">
        <v>101</v>
      </c>
      <c r="D15" s="4"/>
      <c r="E15" s="4"/>
      <c r="F15" s="17"/>
    </row>
    <row r="16" spans="1:6" x14ac:dyDescent="0.25">
      <c r="B16" s="3"/>
      <c r="C16" s="16" t="s">
        <v>102</v>
      </c>
      <c r="D16" s="4"/>
      <c r="E16" s="4"/>
      <c r="F16" s="17"/>
    </row>
    <row r="17" spans="2:6" x14ac:dyDescent="0.25">
      <c r="B17" s="3"/>
      <c r="C17" s="16" t="s">
        <v>103</v>
      </c>
      <c r="D17" s="4" t="s">
        <v>104</v>
      </c>
      <c r="E17" s="4" t="s">
        <v>106</v>
      </c>
      <c r="F17" s="17">
        <v>2</v>
      </c>
    </row>
    <row r="18" spans="2:6" x14ac:dyDescent="0.25">
      <c r="B18" s="3"/>
      <c r="C18" s="16" t="s">
        <v>107</v>
      </c>
      <c r="D18" s="4"/>
      <c r="E18" s="4"/>
      <c r="F18" s="17"/>
    </row>
    <row r="19" spans="2:6" x14ac:dyDescent="0.25">
      <c r="B19" s="3"/>
      <c r="C19" s="16" t="s">
        <v>108</v>
      </c>
      <c r="D19" s="16" t="s">
        <v>109</v>
      </c>
      <c r="E19" s="4"/>
      <c r="F19" s="17">
        <v>3</v>
      </c>
    </row>
    <row r="20" spans="2:6" x14ac:dyDescent="0.25">
      <c r="B20" s="3"/>
      <c r="C20" s="16"/>
      <c r="D20" s="16" t="s">
        <v>110</v>
      </c>
      <c r="E20" s="4"/>
      <c r="F20" s="17"/>
    </row>
    <row r="21" spans="2:6" x14ac:dyDescent="0.25">
      <c r="B21" s="3"/>
      <c r="C21" s="16" t="s">
        <v>111</v>
      </c>
      <c r="D21" s="4"/>
      <c r="E21" s="4"/>
      <c r="F21" s="17"/>
    </row>
    <row r="22" spans="2:6" x14ac:dyDescent="0.25">
      <c r="B22" s="3" t="s">
        <v>112</v>
      </c>
      <c r="C22" s="16"/>
      <c r="D22" s="4"/>
      <c r="E22" s="4"/>
      <c r="F22" s="17"/>
    </row>
    <row r="23" spans="2:6" x14ac:dyDescent="0.25">
      <c r="B23" s="3"/>
      <c r="C23" s="16"/>
      <c r="D23" s="4"/>
      <c r="E23" s="4"/>
      <c r="F23" s="19"/>
    </row>
    <row r="24" spans="2:6" x14ac:dyDescent="0.25">
      <c r="B24" s="3"/>
      <c r="C24" s="16"/>
      <c r="D24" s="4"/>
      <c r="E24" s="4"/>
      <c r="F24" s="19"/>
    </row>
    <row r="25" spans="2:6" x14ac:dyDescent="0.25">
      <c r="B25" s="3"/>
      <c r="C25" s="4"/>
      <c r="D25" s="12"/>
      <c r="E25" s="12" t="s">
        <v>22</v>
      </c>
      <c r="F25" s="20">
        <f>SUM(F2:F19)</f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D1DD-CCC4-47D7-AEB5-AE92FF6593EB}">
  <dimension ref="A1:E12"/>
  <sheetViews>
    <sheetView workbookViewId="0">
      <selection activeCell="F34" sqref="F34"/>
    </sheetView>
  </sheetViews>
  <sheetFormatPr defaultRowHeight="15" x14ac:dyDescent="0.25"/>
  <cols>
    <col min="1" max="1" width="19.28515625" customWidth="1"/>
    <col min="2" max="2" width="24.42578125" customWidth="1"/>
    <col min="3" max="3" width="11.28515625" bestFit="1" customWidth="1"/>
    <col min="4" max="4" width="15" customWidth="1"/>
    <col min="5" max="5" width="5.5703125" bestFit="1" customWidth="1"/>
  </cols>
  <sheetData>
    <row r="1" spans="1:5" x14ac:dyDescent="0.25">
      <c r="A1" s="1" t="s">
        <v>113</v>
      </c>
      <c r="B1" s="15" t="s">
        <v>21</v>
      </c>
      <c r="C1" s="4"/>
      <c r="D1" s="4"/>
      <c r="E1" s="14" t="s">
        <v>22</v>
      </c>
    </row>
    <row r="2" spans="1:5" x14ac:dyDescent="0.25">
      <c r="B2" s="3" t="s">
        <v>114</v>
      </c>
      <c r="C2" s="16" t="s">
        <v>115</v>
      </c>
      <c r="D2" s="4" t="s">
        <v>71</v>
      </c>
      <c r="E2" s="17">
        <v>20</v>
      </c>
    </row>
    <row r="3" spans="1:5" x14ac:dyDescent="0.25">
      <c r="B3" s="3" t="s">
        <v>116</v>
      </c>
      <c r="C3" s="4"/>
      <c r="D3" s="4"/>
      <c r="E3" s="17"/>
    </row>
    <row r="4" spans="1:5" x14ac:dyDescent="0.25">
      <c r="B4" s="3" t="s">
        <v>117</v>
      </c>
      <c r="C4" s="16" t="s">
        <v>118</v>
      </c>
      <c r="D4" s="4" t="s">
        <v>120</v>
      </c>
      <c r="E4" s="19"/>
    </row>
    <row r="5" spans="1:5" x14ac:dyDescent="0.25">
      <c r="B5" s="3"/>
      <c r="C5" s="4" t="s">
        <v>119</v>
      </c>
      <c r="D5" s="4">
        <v>1</v>
      </c>
      <c r="E5" s="17">
        <v>3</v>
      </c>
    </row>
    <row r="6" spans="1:5" x14ac:dyDescent="0.25">
      <c r="B6" s="3" t="s">
        <v>121</v>
      </c>
      <c r="C6" s="16"/>
      <c r="D6" s="4"/>
      <c r="E6" s="17">
        <v>9</v>
      </c>
    </row>
    <row r="7" spans="1:5" x14ac:dyDescent="0.25">
      <c r="B7" s="3" t="s">
        <v>122</v>
      </c>
      <c r="C7" s="16" t="s">
        <v>124</v>
      </c>
      <c r="D7" s="4" t="s">
        <v>123</v>
      </c>
      <c r="E7" s="17">
        <v>25</v>
      </c>
    </row>
    <row r="8" spans="1:5" x14ac:dyDescent="0.25">
      <c r="B8" s="3" t="s">
        <v>125</v>
      </c>
      <c r="C8" s="16"/>
      <c r="D8" s="4"/>
      <c r="E8" s="17">
        <v>15</v>
      </c>
    </row>
    <row r="9" spans="1:5" x14ac:dyDescent="0.25">
      <c r="B9" s="3" t="s">
        <v>126</v>
      </c>
      <c r="C9" s="16"/>
      <c r="D9" s="4"/>
      <c r="E9" s="17"/>
    </row>
    <row r="10" spans="1:5" x14ac:dyDescent="0.25">
      <c r="B10" s="3"/>
      <c r="C10" s="4"/>
      <c r="D10" s="4"/>
      <c r="E10" s="19"/>
    </row>
    <row r="11" spans="1:5" x14ac:dyDescent="0.25">
      <c r="B11" s="3"/>
      <c r="C11" s="4"/>
      <c r="D11" s="4"/>
      <c r="E11" s="19"/>
    </row>
    <row r="12" spans="1:5" x14ac:dyDescent="0.25">
      <c r="B12" s="3"/>
      <c r="C12" s="12"/>
      <c r="D12" s="12" t="s">
        <v>22</v>
      </c>
      <c r="E12" s="20">
        <f>SUM(E2:E10)</f>
        <v>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4E70-5E5E-4DB7-A956-39E28FF5EE9D}">
  <dimension ref="A1:E63"/>
  <sheetViews>
    <sheetView topLeftCell="A22" workbookViewId="0">
      <selection activeCell="D14" sqref="D14"/>
    </sheetView>
  </sheetViews>
  <sheetFormatPr defaultRowHeight="15" x14ac:dyDescent="0.25"/>
  <cols>
    <col min="1" max="1" width="19.28515625" customWidth="1"/>
    <col min="2" max="2" width="35" style="3" customWidth="1"/>
    <col min="3" max="3" width="33.42578125" customWidth="1"/>
    <col min="4" max="4" width="21.85546875" customWidth="1"/>
    <col min="5" max="5" width="5.5703125" bestFit="1" customWidth="1"/>
  </cols>
  <sheetData>
    <row r="1" spans="1:5" x14ac:dyDescent="0.25">
      <c r="A1" s="1" t="s">
        <v>127</v>
      </c>
      <c r="B1" s="15" t="s">
        <v>21</v>
      </c>
      <c r="C1" s="4"/>
      <c r="D1" s="4"/>
      <c r="E1" s="14" t="s">
        <v>22</v>
      </c>
    </row>
    <row r="2" spans="1:5" x14ac:dyDescent="0.25">
      <c r="B2" s="3" t="s">
        <v>128</v>
      </c>
      <c r="D2" s="24" t="s">
        <v>129</v>
      </c>
      <c r="E2" s="17">
        <v>6</v>
      </c>
    </row>
    <row r="3" spans="1:5" x14ac:dyDescent="0.25">
      <c r="B3" s="3" t="s">
        <v>130</v>
      </c>
      <c r="C3" s="4"/>
      <c r="D3" s="4"/>
      <c r="E3" s="17"/>
    </row>
    <row r="4" spans="1:5" x14ac:dyDescent="0.25">
      <c r="B4" s="3" t="s">
        <v>131</v>
      </c>
      <c r="C4" s="16"/>
      <c r="D4" s="4"/>
      <c r="E4" s="19"/>
    </row>
    <row r="5" spans="1:5" x14ac:dyDescent="0.25">
      <c r="C5" s="16" t="s">
        <v>132</v>
      </c>
      <c r="D5" s="4" t="s">
        <v>139</v>
      </c>
      <c r="E5" s="17">
        <v>1.5</v>
      </c>
    </row>
    <row r="6" spans="1:5" x14ac:dyDescent="0.25">
      <c r="C6" s="16" t="s">
        <v>133</v>
      </c>
      <c r="D6" s="4"/>
      <c r="E6" s="17"/>
    </row>
    <row r="7" spans="1:5" x14ac:dyDescent="0.25">
      <c r="C7" s="16" t="s">
        <v>134</v>
      </c>
      <c r="D7" s="4"/>
      <c r="E7" s="17"/>
    </row>
    <row r="8" spans="1:5" x14ac:dyDescent="0.25">
      <c r="C8" s="16" t="s">
        <v>135</v>
      </c>
      <c r="D8" s="4"/>
      <c r="E8" s="17"/>
    </row>
    <row r="9" spans="1:5" x14ac:dyDescent="0.25">
      <c r="C9" s="16" t="s">
        <v>136</v>
      </c>
      <c r="D9" s="4"/>
      <c r="E9" s="17"/>
    </row>
    <row r="10" spans="1:5" x14ac:dyDescent="0.25">
      <c r="C10" s="16" t="s">
        <v>137</v>
      </c>
      <c r="D10" s="4"/>
      <c r="E10" s="17"/>
    </row>
    <row r="11" spans="1:5" x14ac:dyDescent="0.25">
      <c r="C11" s="16" t="s">
        <v>138</v>
      </c>
      <c r="D11" s="4"/>
      <c r="E11" s="17"/>
    </row>
    <row r="12" spans="1:5" x14ac:dyDescent="0.25">
      <c r="B12" s="3" t="s">
        <v>140</v>
      </c>
      <c r="C12" s="16"/>
      <c r="D12" s="4" t="s">
        <v>201</v>
      </c>
      <c r="E12" s="17">
        <v>3</v>
      </c>
    </row>
    <row r="13" spans="1:5" x14ac:dyDescent="0.25">
      <c r="B13" s="3" t="s">
        <v>141</v>
      </c>
      <c r="C13" s="16"/>
      <c r="D13" s="4"/>
      <c r="E13" s="17"/>
    </row>
    <row r="14" spans="1:5" x14ac:dyDescent="0.25">
      <c r="B14" s="3" t="s">
        <v>142</v>
      </c>
      <c r="C14" s="16"/>
      <c r="D14" s="4" t="s">
        <v>272</v>
      </c>
      <c r="E14" s="17">
        <v>9</v>
      </c>
    </row>
    <row r="15" spans="1:5" x14ac:dyDescent="0.25">
      <c r="B15" s="3" t="s">
        <v>143</v>
      </c>
      <c r="C15" s="16"/>
      <c r="D15" s="4"/>
      <c r="E15" s="17"/>
    </row>
    <row r="16" spans="1:5" x14ac:dyDescent="0.25">
      <c r="B16" s="3" t="s">
        <v>144</v>
      </c>
      <c r="C16" s="16"/>
      <c r="D16" s="4"/>
      <c r="E16" s="17"/>
    </row>
    <row r="17" spans="2:5" x14ac:dyDescent="0.25">
      <c r="B17" s="3" t="s">
        <v>145</v>
      </c>
      <c r="C17" s="16"/>
      <c r="D17" s="4"/>
      <c r="E17" s="26"/>
    </row>
    <row r="18" spans="2:5" x14ac:dyDescent="0.25">
      <c r="C18" s="16" t="s">
        <v>146</v>
      </c>
      <c r="D18" s="4" t="s">
        <v>147</v>
      </c>
      <c r="E18" s="17">
        <v>1</v>
      </c>
    </row>
    <row r="19" spans="2:5" x14ac:dyDescent="0.25">
      <c r="C19" s="16" t="s">
        <v>148</v>
      </c>
      <c r="D19" s="4" t="s">
        <v>149</v>
      </c>
      <c r="E19" s="17">
        <v>0</v>
      </c>
    </row>
    <row r="20" spans="2:5" x14ac:dyDescent="0.25">
      <c r="C20" s="16" t="s">
        <v>150</v>
      </c>
      <c r="D20" s="4" t="s">
        <v>151</v>
      </c>
      <c r="E20" s="17">
        <v>2</v>
      </c>
    </row>
    <row r="21" spans="2:5" x14ac:dyDescent="0.25">
      <c r="C21" s="16" t="s">
        <v>152</v>
      </c>
      <c r="D21" s="4"/>
      <c r="E21" s="17">
        <v>6</v>
      </c>
    </row>
    <row r="22" spans="2:5" x14ac:dyDescent="0.25">
      <c r="C22" s="16" t="s">
        <v>153</v>
      </c>
      <c r="D22" s="4" t="s">
        <v>91</v>
      </c>
      <c r="E22" s="17">
        <v>1</v>
      </c>
    </row>
    <row r="23" spans="2:5" x14ac:dyDescent="0.25">
      <c r="C23" s="16" t="s">
        <v>154</v>
      </c>
      <c r="D23" s="4" t="s">
        <v>149</v>
      </c>
      <c r="E23" s="17">
        <v>0</v>
      </c>
    </row>
    <row r="24" spans="2:5" x14ac:dyDescent="0.25">
      <c r="C24" s="16" t="s">
        <v>155</v>
      </c>
      <c r="D24" s="4"/>
      <c r="E24" s="17">
        <v>6</v>
      </c>
    </row>
    <row r="25" spans="2:5" x14ac:dyDescent="0.25">
      <c r="C25" s="16" t="s">
        <v>156</v>
      </c>
      <c r="D25" s="4" t="s">
        <v>91</v>
      </c>
      <c r="E25" s="17">
        <v>1</v>
      </c>
    </row>
    <row r="26" spans="2:5" x14ac:dyDescent="0.25">
      <c r="C26" s="16" t="s">
        <v>157</v>
      </c>
      <c r="D26" s="4" t="s">
        <v>149</v>
      </c>
      <c r="E26" s="17">
        <v>0</v>
      </c>
    </row>
    <row r="27" spans="2:5" x14ac:dyDescent="0.25">
      <c r="B27" s="3" t="s">
        <v>158</v>
      </c>
      <c r="C27" s="16"/>
      <c r="D27" s="4" t="s">
        <v>159</v>
      </c>
      <c r="E27" s="17">
        <v>2</v>
      </c>
    </row>
    <row r="28" spans="2:5" x14ac:dyDescent="0.25">
      <c r="B28" s="3" t="s">
        <v>160</v>
      </c>
      <c r="C28" s="16"/>
      <c r="D28" s="4"/>
      <c r="E28" s="26"/>
    </row>
    <row r="29" spans="2:5" x14ac:dyDescent="0.25">
      <c r="C29" s="16" t="s">
        <v>161</v>
      </c>
      <c r="D29" s="4" t="s">
        <v>162</v>
      </c>
      <c r="E29" s="17">
        <v>4</v>
      </c>
    </row>
    <row r="30" spans="2:5" x14ac:dyDescent="0.25">
      <c r="C30" s="16" t="s">
        <v>163</v>
      </c>
      <c r="D30" s="4" t="s">
        <v>151</v>
      </c>
      <c r="E30" s="17">
        <v>1</v>
      </c>
    </row>
    <row r="31" spans="2:5" x14ac:dyDescent="0.25">
      <c r="C31" s="16" t="s">
        <v>164</v>
      </c>
      <c r="D31" s="4" t="s">
        <v>165</v>
      </c>
      <c r="E31" s="17">
        <v>0</v>
      </c>
    </row>
    <row r="32" spans="2:5" x14ac:dyDescent="0.25">
      <c r="B32" s="25" t="s">
        <v>166</v>
      </c>
      <c r="C32" s="16"/>
      <c r="D32" s="4" t="s">
        <v>168</v>
      </c>
      <c r="E32" s="17">
        <v>6</v>
      </c>
    </row>
    <row r="33" spans="2:5" x14ac:dyDescent="0.25">
      <c r="C33" s="16" t="s">
        <v>167</v>
      </c>
      <c r="D33" s="4" t="s">
        <v>169</v>
      </c>
      <c r="E33" s="17">
        <v>1.5</v>
      </c>
    </row>
    <row r="34" spans="2:5" x14ac:dyDescent="0.25">
      <c r="B34" s="3" t="s">
        <v>170</v>
      </c>
      <c r="C34" s="16"/>
      <c r="D34" s="4"/>
      <c r="E34" s="17">
        <v>0.75</v>
      </c>
    </row>
    <row r="35" spans="2:5" x14ac:dyDescent="0.25">
      <c r="B35" s="3" t="s">
        <v>171</v>
      </c>
      <c r="C35" s="16"/>
      <c r="D35" s="4"/>
      <c r="E35" s="17"/>
    </row>
    <row r="36" spans="2:5" x14ac:dyDescent="0.25">
      <c r="B36" s="3" t="s">
        <v>172</v>
      </c>
      <c r="C36" s="16"/>
      <c r="D36" s="4"/>
      <c r="E36" s="26"/>
    </row>
    <row r="37" spans="2:5" x14ac:dyDescent="0.25">
      <c r="C37" s="16" t="s">
        <v>175</v>
      </c>
      <c r="D37" s="4" t="s">
        <v>174</v>
      </c>
      <c r="E37" s="17">
        <v>2</v>
      </c>
    </row>
    <row r="38" spans="2:5" x14ac:dyDescent="0.25">
      <c r="C38" s="16" t="s">
        <v>176</v>
      </c>
      <c r="D38" s="4" t="s">
        <v>177</v>
      </c>
      <c r="E38" s="17"/>
    </row>
    <row r="39" spans="2:5" x14ac:dyDescent="0.25">
      <c r="C39" s="16" t="s">
        <v>178</v>
      </c>
      <c r="D39" s="4" t="s">
        <v>177</v>
      </c>
      <c r="E39" s="17"/>
    </row>
    <row r="40" spans="2:5" x14ac:dyDescent="0.25">
      <c r="C40" s="16" t="s">
        <v>173</v>
      </c>
      <c r="D40" s="4"/>
      <c r="E40" s="17">
        <v>1</v>
      </c>
    </row>
    <row r="41" spans="2:5" x14ac:dyDescent="0.25">
      <c r="C41" s="16" t="s">
        <v>179</v>
      </c>
      <c r="D41" s="4"/>
      <c r="E41" s="17"/>
    </row>
    <row r="42" spans="2:5" x14ac:dyDescent="0.25">
      <c r="B42" s="3" t="s">
        <v>180</v>
      </c>
      <c r="C42" s="16"/>
      <c r="D42" s="4"/>
      <c r="E42" s="26"/>
    </row>
    <row r="43" spans="2:5" x14ac:dyDescent="0.25">
      <c r="C43" s="16" t="s">
        <v>181</v>
      </c>
      <c r="D43" s="4"/>
      <c r="E43" s="17"/>
    </row>
    <row r="44" spans="2:5" x14ac:dyDescent="0.25">
      <c r="C44" s="16" t="s">
        <v>182</v>
      </c>
      <c r="D44" s="4"/>
      <c r="E44" s="17"/>
    </row>
    <row r="45" spans="2:5" x14ac:dyDescent="0.25">
      <c r="B45" s="3" t="s">
        <v>183</v>
      </c>
      <c r="C45" s="16"/>
      <c r="D45" s="4"/>
      <c r="E45" s="26"/>
    </row>
    <row r="46" spans="2:5" x14ac:dyDescent="0.25">
      <c r="C46" s="16" t="s">
        <v>184</v>
      </c>
      <c r="D46" s="4"/>
      <c r="E46" s="17"/>
    </row>
    <row r="47" spans="2:5" x14ac:dyDescent="0.25">
      <c r="C47" s="16" t="s">
        <v>185</v>
      </c>
      <c r="D47" s="4"/>
      <c r="E47" s="17"/>
    </row>
    <row r="48" spans="2:5" x14ac:dyDescent="0.25">
      <c r="C48" s="16" t="s">
        <v>186</v>
      </c>
      <c r="D48" s="4"/>
      <c r="E48" s="17"/>
    </row>
    <row r="49" spans="2:5" x14ac:dyDescent="0.25">
      <c r="C49" s="16" t="s">
        <v>187</v>
      </c>
      <c r="D49" s="4"/>
      <c r="E49" s="17"/>
    </row>
    <row r="50" spans="2:5" x14ac:dyDescent="0.25">
      <c r="C50" s="16" t="s">
        <v>188</v>
      </c>
      <c r="D50" s="4"/>
      <c r="E50" s="17"/>
    </row>
    <row r="51" spans="2:5" x14ac:dyDescent="0.25">
      <c r="C51" s="16" t="s">
        <v>189</v>
      </c>
      <c r="D51" s="4"/>
      <c r="E51" s="17"/>
    </row>
    <row r="52" spans="2:5" x14ac:dyDescent="0.25">
      <c r="B52" s="3" t="s">
        <v>190</v>
      </c>
      <c r="C52" s="16"/>
      <c r="D52" s="4"/>
      <c r="E52" s="17"/>
    </row>
    <row r="53" spans="2:5" x14ac:dyDescent="0.25">
      <c r="B53" s="3" t="s">
        <v>191</v>
      </c>
      <c r="C53" s="16"/>
      <c r="D53" s="4"/>
      <c r="E53" s="17"/>
    </row>
    <row r="54" spans="2:5" x14ac:dyDescent="0.25">
      <c r="B54" s="3" t="s">
        <v>192</v>
      </c>
      <c r="C54" s="16"/>
      <c r="D54" s="4"/>
      <c r="E54" s="17"/>
    </row>
    <row r="55" spans="2:5" x14ac:dyDescent="0.25">
      <c r="B55" s="3" t="s">
        <v>193</v>
      </c>
      <c r="C55" s="16"/>
      <c r="D55" s="4" t="s">
        <v>177</v>
      </c>
      <c r="E55" s="17"/>
    </row>
    <row r="56" spans="2:5" x14ac:dyDescent="0.25">
      <c r="B56" s="3" t="s">
        <v>194</v>
      </c>
      <c r="C56" s="16"/>
      <c r="D56" s="4"/>
      <c r="E56" s="17"/>
    </row>
    <row r="57" spans="2:5" x14ac:dyDescent="0.25">
      <c r="B57" s="3" t="s">
        <v>195</v>
      </c>
      <c r="C57" s="16"/>
      <c r="D57" s="4"/>
      <c r="E57" s="17"/>
    </row>
    <row r="58" spans="2:5" x14ac:dyDescent="0.25">
      <c r="B58" s="3" t="s">
        <v>196</v>
      </c>
      <c r="C58" s="16"/>
      <c r="D58" s="4" t="s">
        <v>197</v>
      </c>
      <c r="E58" s="17">
        <v>8</v>
      </c>
    </row>
    <row r="59" spans="2:5" x14ac:dyDescent="0.25">
      <c r="C59" s="16"/>
      <c r="D59" s="4" t="s">
        <v>198</v>
      </c>
      <c r="E59" s="17">
        <v>2</v>
      </c>
    </row>
    <row r="60" spans="2:5" x14ac:dyDescent="0.25">
      <c r="B60" s="3" t="s">
        <v>199</v>
      </c>
      <c r="C60" s="16"/>
      <c r="D60" s="4"/>
      <c r="E60" s="17"/>
    </row>
    <row r="61" spans="2:5" x14ac:dyDescent="0.25">
      <c r="C61" s="16"/>
      <c r="D61" s="4"/>
      <c r="E61" s="26"/>
    </row>
    <row r="62" spans="2:5" x14ac:dyDescent="0.25">
      <c r="C62" s="16"/>
      <c r="D62" s="4"/>
      <c r="E62" s="26"/>
    </row>
    <row r="63" spans="2:5" x14ac:dyDescent="0.25">
      <c r="C63" s="12"/>
      <c r="D63" s="12" t="s">
        <v>22</v>
      </c>
      <c r="E63" s="18">
        <f>SUM(E2:E62)</f>
        <v>64.75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6B4B-1823-46B8-8375-3140E7B133FA}">
  <dimension ref="A1:E62"/>
  <sheetViews>
    <sheetView topLeftCell="A10" workbookViewId="0">
      <selection activeCell="E43" sqref="E43"/>
    </sheetView>
  </sheetViews>
  <sheetFormatPr defaultRowHeight="15" x14ac:dyDescent="0.25"/>
  <cols>
    <col min="1" max="1" width="15.28515625" customWidth="1"/>
    <col min="2" max="2" width="41.5703125" style="3" customWidth="1"/>
    <col min="3" max="3" width="33.42578125" style="16" customWidth="1"/>
    <col min="4" max="4" width="26.5703125" customWidth="1"/>
    <col min="5" max="5" width="5.5703125" bestFit="1" customWidth="1"/>
  </cols>
  <sheetData>
    <row r="1" spans="1:5" x14ac:dyDescent="0.25">
      <c r="A1" s="1" t="s">
        <v>202</v>
      </c>
      <c r="B1" s="15" t="s">
        <v>21</v>
      </c>
      <c r="D1" s="4"/>
      <c r="E1" s="14" t="s">
        <v>22</v>
      </c>
    </row>
    <row r="2" spans="1:5" x14ac:dyDescent="0.25">
      <c r="B2" s="3" t="s">
        <v>203</v>
      </c>
      <c r="D2" s="24"/>
      <c r="E2" s="17"/>
    </row>
    <row r="3" spans="1:5" x14ac:dyDescent="0.25">
      <c r="B3" s="3" t="s">
        <v>204</v>
      </c>
      <c r="D3" s="24"/>
      <c r="E3" s="17"/>
    </row>
    <row r="4" spans="1:5" x14ac:dyDescent="0.25">
      <c r="C4" s="16" t="s">
        <v>205</v>
      </c>
      <c r="D4" s="24" t="s">
        <v>206</v>
      </c>
      <c r="E4" s="17">
        <v>6</v>
      </c>
    </row>
    <row r="5" spans="1:5" x14ac:dyDescent="0.25">
      <c r="C5" s="16" t="s">
        <v>207</v>
      </c>
      <c r="D5" s="24"/>
      <c r="E5" s="17"/>
    </row>
    <row r="6" spans="1:5" x14ac:dyDescent="0.25">
      <c r="C6" s="16" t="s">
        <v>208</v>
      </c>
      <c r="D6" s="24"/>
      <c r="E6" s="17"/>
    </row>
    <row r="7" spans="1:5" x14ac:dyDescent="0.25">
      <c r="C7" s="16" t="s">
        <v>209</v>
      </c>
      <c r="D7" s="24"/>
      <c r="E7" s="26"/>
    </row>
    <row r="8" spans="1:5" x14ac:dyDescent="0.25">
      <c r="C8" s="28" t="s">
        <v>210</v>
      </c>
      <c r="D8" s="24"/>
      <c r="E8" s="17"/>
    </row>
    <row r="9" spans="1:5" x14ac:dyDescent="0.25">
      <c r="C9" s="28" t="s">
        <v>211</v>
      </c>
      <c r="D9" s="24"/>
      <c r="E9" s="17"/>
    </row>
    <row r="10" spans="1:5" x14ac:dyDescent="0.25">
      <c r="C10" s="28" t="s">
        <v>212</v>
      </c>
      <c r="D10" s="24"/>
      <c r="E10" s="17"/>
    </row>
    <row r="11" spans="1:5" x14ac:dyDescent="0.25">
      <c r="C11" s="28" t="s">
        <v>213</v>
      </c>
      <c r="D11" s="24"/>
      <c r="E11" s="17"/>
    </row>
    <row r="12" spans="1:5" x14ac:dyDescent="0.25">
      <c r="C12" s="16" t="s">
        <v>214</v>
      </c>
      <c r="D12" s="24"/>
      <c r="E12" s="17"/>
    </row>
    <row r="13" spans="1:5" x14ac:dyDescent="0.25">
      <c r="C13" s="16" t="s">
        <v>215</v>
      </c>
      <c r="D13" s="24"/>
      <c r="E13" s="17"/>
    </row>
    <row r="14" spans="1:5" x14ac:dyDescent="0.25">
      <c r="C14" s="16" t="s">
        <v>216</v>
      </c>
      <c r="D14" s="24"/>
      <c r="E14" s="17"/>
    </row>
    <row r="15" spans="1:5" x14ac:dyDescent="0.25">
      <c r="C15" s="16" t="s">
        <v>217</v>
      </c>
      <c r="D15" s="24"/>
      <c r="E15" s="17"/>
    </row>
    <row r="16" spans="1:5" x14ac:dyDescent="0.25">
      <c r="C16" s="16" t="s">
        <v>218</v>
      </c>
      <c r="D16" s="24"/>
      <c r="E16" s="17"/>
    </row>
    <row r="17" spans="2:5" x14ac:dyDescent="0.25">
      <c r="C17" s="16" t="s">
        <v>219</v>
      </c>
      <c r="D17" s="24"/>
      <c r="E17" s="17"/>
    </row>
    <row r="18" spans="2:5" x14ac:dyDescent="0.25">
      <c r="C18" s="16" t="s">
        <v>220</v>
      </c>
      <c r="D18" s="24"/>
      <c r="E18" s="17"/>
    </row>
    <row r="19" spans="2:5" x14ac:dyDescent="0.25">
      <c r="C19" s="16" t="s">
        <v>221</v>
      </c>
      <c r="D19" s="24"/>
      <c r="E19" s="17"/>
    </row>
    <row r="20" spans="2:5" x14ac:dyDescent="0.25">
      <c r="C20" s="16" t="s">
        <v>222</v>
      </c>
      <c r="D20" s="24"/>
      <c r="E20" s="17"/>
    </row>
    <row r="21" spans="2:5" x14ac:dyDescent="0.25">
      <c r="C21" s="16" t="s">
        <v>223</v>
      </c>
      <c r="D21" s="24"/>
      <c r="E21" s="17"/>
    </row>
    <row r="22" spans="2:5" x14ac:dyDescent="0.25">
      <c r="B22" s="3" t="s">
        <v>224</v>
      </c>
      <c r="D22" s="24" t="s">
        <v>225</v>
      </c>
      <c r="E22" s="17">
        <v>0</v>
      </c>
    </row>
    <row r="23" spans="2:5" x14ac:dyDescent="0.25">
      <c r="B23" s="3" t="s">
        <v>226</v>
      </c>
      <c r="D23" s="24" t="s">
        <v>273</v>
      </c>
      <c r="E23" s="17">
        <v>0</v>
      </c>
    </row>
    <row r="24" spans="2:5" x14ac:dyDescent="0.25">
      <c r="B24" s="3" t="s">
        <v>227</v>
      </c>
      <c r="C24" s="16" t="s">
        <v>237</v>
      </c>
      <c r="D24" s="24" t="s">
        <v>238</v>
      </c>
      <c r="E24" s="17">
        <v>5</v>
      </c>
    </row>
    <row r="25" spans="2:5" x14ac:dyDescent="0.25">
      <c r="C25" s="16" t="s">
        <v>240</v>
      </c>
      <c r="D25" s="24" t="s">
        <v>177</v>
      </c>
      <c r="E25" s="17"/>
    </row>
    <row r="26" spans="2:5" x14ac:dyDescent="0.25">
      <c r="C26" s="16" t="s">
        <v>228</v>
      </c>
      <c r="D26" s="24"/>
      <c r="E26" s="17"/>
    </row>
    <row r="27" spans="2:5" x14ac:dyDescent="0.25">
      <c r="C27" s="16" t="s">
        <v>229</v>
      </c>
      <c r="D27" s="24" t="s">
        <v>239</v>
      </c>
      <c r="E27" s="17">
        <v>8</v>
      </c>
    </row>
    <row r="28" spans="2:5" x14ac:dyDescent="0.25">
      <c r="C28" s="16" t="s">
        <v>230</v>
      </c>
      <c r="D28" s="24"/>
      <c r="E28" s="17"/>
    </row>
    <row r="29" spans="2:5" x14ac:dyDescent="0.25">
      <c r="C29" s="16" t="s">
        <v>231</v>
      </c>
      <c r="D29" s="24"/>
      <c r="E29" s="17"/>
    </row>
    <row r="30" spans="2:5" x14ac:dyDescent="0.25">
      <c r="C30" s="16" t="s">
        <v>232</v>
      </c>
      <c r="D30" s="24"/>
      <c r="E30" s="17"/>
    </row>
    <row r="31" spans="2:5" x14ac:dyDescent="0.25">
      <c r="C31" s="16" t="s">
        <v>233</v>
      </c>
      <c r="D31" s="24"/>
      <c r="E31" s="17"/>
    </row>
    <row r="32" spans="2:5" x14ac:dyDescent="0.25">
      <c r="C32" s="16" t="s">
        <v>234</v>
      </c>
      <c r="D32" s="24"/>
      <c r="E32" s="17"/>
    </row>
    <row r="33" spans="2:5" x14ac:dyDescent="0.25">
      <c r="C33" s="16" t="s">
        <v>235</v>
      </c>
      <c r="D33" s="24"/>
      <c r="E33" s="17"/>
    </row>
    <row r="34" spans="2:5" x14ac:dyDescent="0.25">
      <c r="C34" s="16" t="s">
        <v>236</v>
      </c>
      <c r="D34" s="24"/>
      <c r="E34" s="17"/>
    </row>
    <row r="35" spans="2:5" x14ac:dyDescent="0.25">
      <c r="B35" s="3" t="s">
        <v>241</v>
      </c>
      <c r="D35" s="24"/>
      <c r="E35" s="17"/>
    </row>
    <row r="36" spans="2:5" x14ac:dyDescent="0.25">
      <c r="B36" s="3" t="s">
        <v>242</v>
      </c>
      <c r="D36" s="24"/>
      <c r="E36" s="26"/>
    </row>
    <row r="37" spans="2:5" x14ac:dyDescent="0.25">
      <c r="C37" s="16" t="s">
        <v>243</v>
      </c>
      <c r="D37" s="24"/>
      <c r="E37" s="17"/>
    </row>
    <row r="38" spans="2:5" x14ac:dyDescent="0.25">
      <c r="C38" s="16" t="s">
        <v>244</v>
      </c>
      <c r="D38" s="24"/>
      <c r="E38" s="17"/>
    </row>
    <row r="39" spans="2:5" x14ac:dyDescent="0.25">
      <c r="C39" s="16" t="s">
        <v>245</v>
      </c>
      <c r="D39" s="24"/>
      <c r="E39" s="17"/>
    </row>
    <row r="40" spans="2:5" x14ac:dyDescent="0.25">
      <c r="C40" s="16" t="s">
        <v>246</v>
      </c>
      <c r="D40" s="24"/>
      <c r="E40" s="17"/>
    </row>
    <row r="41" spans="2:5" x14ac:dyDescent="0.25">
      <c r="C41" s="16" t="s">
        <v>247</v>
      </c>
      <c r="D41" s="24"/>
      <c r="E41" s="17"/>
    </row>
    <row r="42" spans="2:5" x14ac:dyDescent="0.25">
      <c r="B42" s="3" t="s">
        <v>248</v>
      </c>
      <c r="D42" s="24"/>
      <c r="E42" s="17"/>
    </row>
    <row r="43" spans="2:5" x14ac:dyDescent="0.25">
      <c r="B43" s="3" t="s">
        <v>249</v>
      </c>
      <c r="D43" s="24" t="s">
        <v>274</v>
      </c>
      <c r="E43" s="17">
        <v>3</v>
      </c>
    </row>
    <row r="44" spans="2:5" x14ac:dyDescent="0.25">
      <c r="B44" s="3" t="s">
        <v>250</v>
      </c>
      <c r="D44" s="24" t="s">
        <v>251</v>
      </c>
      <c r="E44" s="17">
        <v>3</v>
      </c>
    </row>
    <row r="45" spans="2:5" x14ac:dyDescent="0.25">
      <c r="B45" s="3" t="s">
        <v>252</v>
      </c>
      <c r="D45" s="24"/>
      <c r="E45" s="17"/>
    </row>
    <row r="46" spans="2:5" x14ac:dyDescent="0.25">
      <c r="B46" s="3" t="s">
        <v>253</v>
      </c>
      <c r="D46" s="24"/>
      <c r="E46" s="26"/>
    </row>
    <row r="47" spans="2:5" x14ac:dyDescent="0.25">
      <c r="C47" s="16" t="s">
        <v>254</v>
      </c>
      <c r="D47" s="24"/>
      <c r="E47" s="17"/>
    </row>
    <row r="48" spans="2:5" x14ac:dyDescent="0.25">
      <c r="C48" s="16" t="s">
        <v>255</v>
      </c>
      <c r="D48" s="24"/>
      <c r="E48" s="17"/>
    </row>
    <row r="49" spans="2:5" x14ac:dyDescent="0.25">
      <c r="C49" s="16" t="s">
        <v>256</v>
      </c>
      <c r="D49" s="24"/>
      <c r="E49" s="17"/>
    </row>
    <row r="50" spans="2:5" x14ac:dyDescent="0.25">
      <c r="C50" s="16" t="s">
        <v>257</v>
      </c>
      <c r="D50" s="24"/>
      <c r="E50" s="17"/>
    </row>
    <row r="51" spans="2:5" x14ac:dyDescent="0.25">
      <c r="C51" s="16" t="s">
        <v>258</v>
      </c>
      <c r="D51" s="24"/>
      <c r="E51" s="17"/>
    </row>
    <row r="52" spans="2:5" x14ac:dyDescent="0.25">
      <c r="B52" s="3" t="s">
        <v>259</v>
      </c>
      <c r="D52" s="24"/>
      <c r="E52" s="17"/>
    </row>
    <row r="53" spans="2:5" x14ac:dyDescent="0.25">
      <c r="B53" s="3" t="s">
        <v>260</v>
      </c>
      <c r="D53" s="24"/>
      <c r="E53" s="17"/>
    </row>
    <row r="54" spans="2:5" x14ac:dyDescent="0.25">
      <c r="B54" s="3" t="s">
        <v>261</v>
      </c>
      <c r="D54" s="24"/>
      <c r="E54" s="17"/>
    </row>
    <row r="55" spans="2:5" x14ac:dyDescent="0.25">
      <c r="B55" s="3" t="s">
        <v>262</v>
      </c>
      <c r="D55" s="24"/>
      <c r="E55" s="17"/>
    </row>
    <row r="56" spans="2:5" x14ac:dyDescent="0.25">
      <c r="B56" s="3" t="s">
        <v>263</v>
      </c>
      <c r="D56" s="24"/>
      <c r="E56" s="17"/>
    </row>
    <row r="57" spans="2:5" x14ac:dyDescent="0.25">
      <c r="B57" s="3" t="s">
        <v>264</v>
      </c>
      <c r="D57" s="24"/>
      <c r="E57" s="17">
        <v>3</v>
      </c>
    </row>
    <row r="58" spans="2:5" x14ac:dyDescent="0.25">
      <c r="B58" s="3" t="s">
        <v>265</v>
      </c>
      <c r="D58" s="24"/>
      <c r="E58" s="17"/>
    </row>
    <row r="59" spans="2:5" x14ac:dyDescent="0.25">
      <c r="B59" s="29" t="s">
        <v>271</v>
      </c>
      <c r="D59" s="4"/>
      <c r="E59" s="17">
        <v>6</v>
      </c>
    </row>
    <row r="60" spans="2:5" x14ac:dyDescent="0.25">
      <c r="D60" s="4"/>
      <c r="E60" s="26"/>
    </row>
    <row r="61" spans="2:5" x14ac:dyDescent="0.25">
      <c r="D61" s="4"/>
      <c r="E61" s="26"/>
    </row>
    <row r="62" spans="2:5" x14ac:dyDescent="0.25">
      <c r="C62" s="27"/>
      <c r="D62" s="12" t="s">
        <v>22</v>
      </c>
      <c r="E62" s="18">
        <f>SUM(E2:E61)</f>
        <v>34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8EF7-EA7E-41A4-A071-A283A347594E}">
  <dimension ref="A1:E6"/>
  <sheetViews>
    <sheetView workbookViewId="0"/>
  </sheetViews>
  <sheetFormatPr defaultRowHeight="15" x14ac:dyDescent="0.25"/>
  <cols>
    <col min="1" max="1" width="26.28515625" customWidth="1"/>
    <col min="2" max="2" width="14.28515625" style="3" customWidth="1"/>
    <col min="3" max="3" width="13" style="16" customWidth="1"/>
    <col min="4" max="4" width="26.5703125" customWidth="1"/>
    <col min="5" max="5" width="5.5703125" bestFit="1" customWidth="1"/>
  </cols>
  <sheetData>
    <row r="1" spans="1:5" x14ac:dyDescent="0.25">
      <c r="A1" s="1" t="s">
        <v>266</v>
      </c>
      <c r="B1" s="15" t="s">
        <v>21</v>
      </c>
      <c r="D1" s="4"/>
      <c r="E1" s="14" t="s">
        <v>22</v>
      </c>
    </row>
    <row r="2" spans="1:5" x14ac:dyDescent="0.25">
      <c r="B2" s="3" t="s">
        <v>267</v>
      </c>
      <c r="D2" s="24"/>
      <c r="E2" s="17">
        <v>8</v>
      </c>
    </row>
    <row r="3" spans="1:5" x14ac:dyDescent="0.25">
      <c r="B3" s="3" t="s">
        <v>268</v>
      </c>
      <c r="D3" s="4"/>
      <c r="E3" s="17"/>
    </row>
    <row r="4" spans="1:5" x14ac:dyDescent="0.25">
      <c r="D4" s="4"/>
      <c r="E4" s="26"/>
    </row>
    <row r="5" spans="1:5" x14ac:dyDescent="0.25">
      <c r="D5" s="4"/>
      <c r="E5" s="26"/>
    </row>
    <row r="6" spans="1:5" x14ac:dyDescent="0.25">
      <c r="C6" s="27"/>
      <c r="D6" s="12" t="s">
        <v>22</v>
      </c>
      <c r="E6" s="18">
        <f>SUM(E2:E5)</f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Hull</vt:lpstr>
      <vt:lpstr>Personnel Systems</vt:lpstr>
      <vt:lpstr>Propulsion Systems</vt:lpstr>
      <vt:lpstr>Power Systems</vt:lpstr>
      <vt:lpstr>Operations Systems</vt:lpstr>
      <vt:lpstr>Tactical Systems</vt:lpstr>
      <vt:lpstr>Auxiliary Spacecraft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 B</cp:lastModifiedBy>
  <dcterms:created xsi:type="dcterms:W3CDTF">2015-06-05T18:17:20Z</dcterms:created>
  <dcterms:modified xsi:type="dcterms:W3CDTF">2026-01-02T17:38:01Z</dcterms:modified>
</cp:coreProperties>
</file>